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53B736DF-42AE-40CB-8C77-2F8F8D351FC6}" xr6:coauthVersionLast="34" xr6:coauthVersionMax="34" xr10:uidLastSave="{00000000-0000-0000-0000-000000000000}"/>
  <bookViews>
    <workbookView xWindow="0" yWindow="0" windowWidth="20490" windowHeight="7425" xr2:uid="{EFC2A9C1-4108-4837-A631-B931A94A613D}"/>
  </bookViews>
  <sheets>
    <sheet name="4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>'[4]Ra  stair'!#REF!</definedName>
    <definedName name="AA">[11]C3!#REF!</definedName>
    <definedName name="aaa">#REF!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>[14]Details!#REF!</definedName>
    <definedName name="asdd">VLOOKUP(#REF!,BOPMAT,HLOOKUP(#REF!,BOP,2)+1,FALSE)+(VLOOKUP(#REF!,BOPMAT,HLOOKUP(#REF!,BOP,2)+1+1,FALSE)-VLOOKUP(#REF!,BOPMAT,HLOOKUP(#REF!,BOP,2)+1,FALSE))*(#REF!-HLOOKUP(#REF!,BOP,1))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>IF(VLOOKUP(#REF!,DB_PRICING,9,FALSE)=0,0,VLOOKUP(#REF!,DB_PRICING,9,FALSE))</definedName>
    <definedName name="BASIS">#REF!</definedName>
    <definedName name="BB">#REF!</definedName>
    <definedName name="BBB">[11]C3!#REF!</definedName>
    <definedName name="BDR">#REF!</definedName>
    <definedName name="BDRBLD">#REF!</definedName>
    <definedName name="Beams">#REF!</definedName>
    <definedName name="BEFORE_MP">'[1]Raw Data'!#REF!</definedName>
    <definedName name="Beginning_Balance">#N/A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>IF(#REF!="INS",VLOOKUP(#REF!,InsB,HLOOKUP(#REF!,BOP,2)+1,FALSE),0)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>'[4]Ra  stair'!#REF!</definedName>
    <definedName name="boqformat">[16]BOQ!#REF!</definedName>
    <definedName name="BOSS">#REF!</definedName>
    <definedName name="bRKRKRKRKRTDK">'[17]#3E1_GCR'!#REF!</definedName>
    <definedName name="Brown">'[1]Raw Data'!$C$12:$J$19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>IF(VLOOKUP(#REF!,PRICE_CIVIL,1,FALSE)=0,0,VLOOKUP(#REF!,PRICE_CIVIL,2,FALSE))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>IF(VLOOKUP(#REF!,CNTL_VALVE_PRICE,2,FALSE)=0,0,VLOOKUP(#REF!,CNTL_VALVE_PRICE,2,FALSE))</definedName>
    <definedName name="Desc_Conduit">IF(VLOOKUP(#REF!,COND_PRICING,2,FALSE)=0,0,VLOOKUP(#REF!,COND_PRICING,2,FALSE))</definedName>
    <definedName name="Desc_DB">IF(VLOOKUP(#REF!,DB_PRICING,2,FALSE)=0,0,VLOOKUP(#REF!,DB_PRICING,2,FALSE))</definedName>
    <definedName name="Desc_DB1">IF(VLOOKUP(#REF!,DB_PRICING,3,FALSE)=0,0,VLOOKUP(#REF!,DB_PRICING,3,FALSE))</definedName>
    <definedName name="Desc_DC">#N/A</definedName>
    <definedName name="Desc_MV_Cable">IF(VLOOKUP(#REF!,CABLE_PRICING,3,FALSE)=0,0,VLOOKUP(#REF!,CABLE_PRICING,3,FALSE))</definedName>
    <definedName name="Desc_Other">IF(VLOOKUP(#REF!,OTHER_PRICING,2,FALSE)=0,0,VLOOKUP(#REF!,OTHER_PRICING,2,FALSE))</definedName>
    <definedName name="Desc_Par1_Conduit">IF(VLOOKUP(#REF!,COND_PRICING,3,FALSE)=0,0,VLOOKUP(#REF!,COND_PRICING,3,FALSE))</definedName>
    <definedName name="Desc_Par1_DB">IF(VLOOKUP(#REF!,DB_PRICING,5,FALSE)=0,0,VLOOKUP(#REF!,DB_PRICING,5,FALSE))</definedName>
    <definedName name="Desc_Par2_Conduit">IF(VLOOKUP(#REF!,COND_PRICING,4,FALSE)=0,0,VLOOKUP(#REF!,COND_PRICING,4,FALSE))</definedName>
    <definedName name="Desc_Par3_DB">IF(VLOOKUP(#REF!,DB_PRICING,6,FALSE)=0,0,VLOOKUP(#REF!,DB_PRICING,6,FALSE))</definedName>
    <definedName name="Desc_Par6_DB">IF(VLOOKUP(#REF!,DB_PRICING,7,FALSE)=0,0,VLOOKUP(#REF!,DB_PRICING,7,FALSE))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>IF(VLOOKUP(#REF!,[6]!TABLE,7)*#REF!=0,0,VLOOKUP(#REF!,[6]!TABLE,7)*#REF!)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>'[1]Raw Data'!#REF!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>'[42]cp-e1'!#REF!</definedName>
    <definedName name="QR.">[16]BOQ!#REF!</definedName>
    <definedName name="QTY">IF(UOM=BASE,#REF!,IF(UOM=1,#REF!*VLOOKUP(#REF!,Conv,5),#REF!/VLOOKUP(#REF!,Conv,5)))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>[20]Lstsub!#REF!</definedName>
    <definedName name="rLocation">'[1]Raw Data'!$D$8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>'[13]Ra  stair'!#REF!</definedName>
    <definedName name="sing_dollrs">'[1]Raw Data'!$F$133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>[20]Lstsub!#REF!</definedName>
    <definedName name="TSK">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>'[17]#3E1_GCR'!#REF!</definedName>
    <definedName name="type333">#REF!</definedName>
    <definedName name="U_G">#REF!</definedName>
    <definedName name="UF">'[13]Ra  stair'!#REF!</definedName>
    <definedName name="UHrs_Civil">IF(VLOOKUP(#REF!,PRICE_CIVIL,9,FALSE)=0,0,VLOOKUP(#REF!,PRICE_CIVIL,9,FALSE))</definedName>
    <definedName name="Uhrs_Cntl_Valves">ROUND(IF(VLOOKUP(#REF!,CNTL_VALVE_PRICE,12,FALSE)=0,0,VLOOKUP(#REF!,CNTL_VALVE_PRICE,12,FALSE)),2)</definedName>
    <definedName name="UHrs_Conduit">IF(VLOOKUP(#REF!,COND_PRICING,12,FALSE)=0,0,VLOOKUP(#REF!,COND_PRICING,12,FALSE))</definedName>
    <definedName name="Uhrs_DB">IF(VLOOKUP(#REF!,DB_PRICING,12,FALSE)=0,0,VLOOKUP(#REF!,DB_PRICING,12,FALSE))</definedName>
    <definedName name="UHrs_MV_Cable">IF(VLOOKUP(#REF!,CABLE_PRICING,10,FALSE)=0,0,VLOOKUP(#REF!,CABLE_PRICING,10,FALSE))</definedName>
    <definedName name="UHrs_Other">IF(VLOOKUP(#REF!,OTHER_PRICING,10,FALSE)=0,0,VLOOKUP(#REF!,OTHER_PRICING,10,FALSE))</definedName>
    <definedName name="UHrs_tray">IF(VLOOKUP(#REF!,TRAY_PRICING,14,FALSE)=0,0,VLOOKUP(#REF!,TRAY_PRICING,14,FALSE))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>IF(VLOOKUP(#REF!,PRICE_CIVIL,7,FALSE)=0,0,VLOOKUP(#REF!,PRICE_CIVIL,7,FALSE))</definedName>
    <definedName name="UMatl_Cntl_Valves">ROUND(IF(VLOOKUP(#REF!,CNTL_VALVE_PRICE,10,FALSE)=0,0,VLOOKUP(#REF!,CNTL_VALVE_PRICE,10,FALSE)),-2)</definedName>
    <definedName name="UMatl_Conduit">IF(VLOOKUP(#REF!,COND_PRICING,11,FALSE)=0,0,VLOOKUP(#REF!,COND_PRICING,11,FALSE))</definedName>
    <definedName name="UMatl_DB">IF(VLOOKUP(#REF!,DB_PRICING,11,FALSE)=0,0,VLOOKUP(#REF!,DB_PRICING,11,FALSE))</definedName>
    <definedName name="UMatl_MV_Cable">IF(VLOOKUP(#REF!,CABLE_PRICING,9,FALSE)=0,0,VLOOKUP(#REF!,CABLE_PRICING,9,FALSE))</definedName>
    <definedName name="UMatl_Other">IF(VLOOKUP(#REF!,OTHER_PRICING,9,FALSE)=0,0,VLOOKUP(#REF!,OTHER_PRICING,9,FALSE))</definedName>
    <definedName name="UMatl_Tray">IF(VLOOKUP(#REF!,TRAY_PRICING,13,FALSE)=0,0,VLOOKUP(#REF!,TRAY_PRICING,13,FALSE))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>IF(VLOOKUP(#REF!,PRICE_CIVIL,8,FALSE)=0,0,VLOOKUP(#REF!,PRICE_CIVIL,8,FALSE))</definedName>
    <definedName name="US_C1_Civil">IF(VLOOKUP([5]Option!$G1,PRICE_CIVIL,8)=0,0,VLOOKUP([5]Option!$G1,PRICE_CIVIL,8))</definedName>
    <definedName name="USC_Cntl_Valves">ROUND(IF(VLOOKUP(#REF!,CNTL_VALVE_PRICE,11,FALSE)=0,0,VLOOKUP(#REF!,CNTL_VALVE_PRICE,11,FALSE)),0)</definedName>
    <definedName name="USC_Conduit">ROUND(IF(VLOOKUP(#REF!,COND_PRICING,19,FALSE)=0,0,VLOOKUP(#REF!,COND_PRICING,19,FALSE)),0)</definedName>
    <definedName name="USC_DB">ROUND(IF(VLOOKUP(#REF!,DB_PRICING,17,FALSE)=0,0,VLOOKUP(#REF!,DB_PRICING,17,FALSE)),0)</definedName>
    <definedName name="USC_MV_Cable">ROUND(IF(VLOOKUP(#REF!,CABLE_PRICING,15,FALSE)=0,0,VLOOKUP(#REF!,CABLE_PRICING,15,FALSE)),0)</definedName>
    <definedName name="USC_Other">ROUND(IF(VLOOKUP(#REF!,OTHER_PRICING,15,FALSE)=0,0,VLOOKUP(#REF!,OTHER_PRICING,15,FALSE)),0)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>IF(VLOOKUP(#REF!,PRICE_CIVIL,10,FALSE)=0,0,VLOOKUP(#REF!,PRICE_CIVIL,10,FALSE))</definedName>
    <definedName name="USChrs_Cntl_Valves">ROUND(IF(VLOOKUP(#REF!,CNTL_VALVE_PRICE,13,FALSE)=0,0,VLOOKUP(#REF!,CNTL_VALVE_PRICE,13,FALSE)),2)</definedName>
    <definedName name="USChrs_Conduit">IF(VLOOKUP(#REF!,COND_PRICING,18,FALSE)=0,0,VLOOKUP(#REF!,COND_PRICING,18,FALSE))</definedName>
    <definedName name="USChrs_DB">ROUND(IF(VLOOKUP(#REF!,DB_PRICING,18,FALSE)=0,0,VLOOKUP(#REF!,DB_PRICING,18,FALSE)),2)</definedName>
    <definedName name="USChrs_MV_Cable">IF(VLOOKUP(#REF!,CABLE_PRICING,16,FALSE)=0,0,VLOOKUP(#REF!,CABLE_PRICING,16,FALSE))</definedName>
    <definedName name="USChrs_Other">IF(VLOOKUP(#REF!,OTHER_PRICING,16,FALSE)=0,0,VLOOKUP(#REF!,OTHER_PRICING,16,FALSE))</definedName>
    <definedName name="USChrs_tray">IF(VLOOKUP(#REF!,TRAY_PRICING,20,FALSE)=0,0,VLOOKUP(#REF!,TRAY_PRICING,20,FALSE))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>IF(Loan_Amount*Interest_Rate*Loan_Years*Loan_Start&gt;0,1,0)</definedName>
    <definedName name="VALVE">#REF!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hidden="1">{"DBANK",#N/A,FALSE,"PriceE";"CKTS",#N/A,FALSE,"PriceE"}</definedName>
    <definedName name="wrn.COST_SHEETS." hidden="1">{#N/A,#N/A,FALSE,"WBS 1.06";#N/A,#N/A,FALSE,"WBS 1.14";#N/A,#N/A,FALSE,"WBS 1.17";#N/A,#N/A,FALSE,"WBS 1.18"}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hidden="1">{"FUEL OIL",#N/A,FALSE,"Option"}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hidden="1">{"pumps",#N/A,FALSE,"Option"}</definedName>
    <definedName name="wrn.STG._.BLDG._.ENCLOSURE." hidden="1">{"turbine",#N/A,FALSE,"Option"}</definedName>
    <definedName name="wrn.struckgi." hidden="1">{#N/A,#N/A,TRUE,"arnitower";#N/A,#N/A,TRUE,"arnigarage "}</definedName>
    <definedName name="wrn.WHOUSE._.CT." hidden="1">{"WESTINGHOUSE",#N/A,FALSE,"Option"}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>IF(VLOOKUP(#REF!,PRICE_CIVIL,1,FALSE)=0,0,VLOOKUP(#REF!,PRICE_CIVIL,2,FALSE))</definedName>
    <definedName name="xxxxxx">#REF!</definedName>
    <definedName name="y_strainer">#REF!</definedName>
    <definedName name="yandudes">'[1]Raw Data'!#REF!</definedName>
    <definedName name="YARD_INS">IF(#REF!="INS",VLOOKUP(#REF!,InsY,HLOOKUP(#REF!,YARD,2)+1,FALSE),0)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6" i="1" l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H121" i="1"/>
  <c r="F121" i="1"/>
  <c r="D121" i="1"/>
  <c r="J121" i="1" s="1"/>
  <c r="C121" i="1"/>
  <c r="J120" i="1"/>
  <c r="J119" i="1"/>
  <c r="J118" i="1"/>
  <c r="H117" i="1"/>
  <c r="H116" i="1" s="1"/>
  <c r="F117" i="1"/>
  <c r="F116" i="1" s="1"/>
  <c r="D117" i="1"/>
  <c r="J117" i="1" s="1"/>
  <c r="C117" i="1"/>
  <c r="C116" i="1" s="1"/>
  <c r="J84" i="1"/>
  <c r="I84" i="1"/>
  <c r="G84" i="1"/>
  <c r="E84" i="1"/>
  <c r="D84" i="1"/>
  <c r="J83" i="1"/>
  <c r="I83" i="1"/>
  <c r="G83" i="1"/>
  <c r="E83" i="1"/>
  <c r="J82" i="1"/>
  <c r="I82" i="1"/>
  <c r="G82" i="1"/>
  <c r="E82" i="1"/>
  <c r="J81" i="1"/>
  <c r="I81" i="1"/>
  <c r="G81" i="1"/>
  <c r="E81" i="1"/>
  <c r="J80" i="1"/>
  <c r="J79" i="1" s="1"/>
  <c r="I80" i="1"/>
  <c r="G80" i="1"/>
  <c r="D80" i="1"/>
  <c r="E80" i="1" s="1"/>
  <c r="H79" i="1"/>
  <c r="I79" i="1" s="1"/>
  <c r="F79" i="1"/>
  <c r="G79" i="1" s="1"/>
  <c r="C79" i="1"/>
  <c r="J46" i="1"/>
  <c r="I46" i="1"/>
  <c r="G46" i="1"/>
  <c r="E46" i="1"/>
  <c r="J45" i="1"/>
  <c r="I45" i="1"/>
  <c r="G45" i="1"/>
  <c r="E45" i="1"/>
  <c r="J44" i="1"/>
  <c r="I44" i="1"/>
  <c r="G44" i="1"/>
  <c r="E44" i="1"/>
  <c r="J43" i="1"/>
  <c r="I43" i="1"/>
  <c r="G43" i="1"/>
  <c r="E43" i="1"/>
  <c r="H42" i="1"/>
  <c r="I42" i="1" s="1"/>
  <c r="F42" i="1"/>
  <c r="F9" i="1" s="1"/>
  <c r="G9" i="1" s="1"/>
  <c r="E42" i="1"/>
  <c r="D42" i="1"/>
  <c r="C42" i="1"/>
  <c r="J40" i="1"/>
  <c r="J16" i="1"/>
  <c r="I16" i="1"/>
  <c r="G16" i="1"/>
  <c r="E16" i="1"/>
  <c r="J15" i="1"/>
  <c r="I15" i="1"/>
  <c r="G15" i="1"/>
  <c r="E15" i="1"/>
  <c r="J14" i="1"/>
  <c r="I14" i="1"/>
  <c r="G14" i="1"/>
  <c r="E14" i="1"/>
  <c r="J13" i="1"/>
  <c r="H13" i="1"/>
  <c r="I13" i="1" s="1"/>
  <c r="G13" i="1"/>
  <c r="E13" i="1"/>
  <c r="J12" i="1"/>
  <c r="I12" i="1"/>
  <c r="G12" i="1"/>
  <c r="E12" i="1"/>
  <c r="H11" i="1"/>
  <c r="I11" i="1" s="1"/>
  <c r="F11" i="1"/>
  <c r="G11" i="1" s="1"/>
  <c r="D11" i="1"/>
  <c r="E11" i="1" s="1"/>
  <c r="C11" i="1"/>
  <c r="C9" i="1" s="1"/>
  <c r="J116" i="1" l="1"/>
  <c r="H9" i="1"/>
  <c r="I9" i="1" s="1"/>
  <c r="J42" i="1"/>
  <c r="D116" i="1"/>
  <c r="J11" i="1"/>
  <c r="D79" i="1"/>
  <c r="E79" i="1" s="1"/>
  <c r="D9" i="1"/>
  <c r="G42" i="1"/>
  <c r="E9" i="1" l="1"/>
  <c r="J9" i="1"/>
  <c r="J7" i="1" s="1"/>
</calcChain>
</file>

<file path=xl/sharedStrings.xml><?xml version="1.0" encoding="utf-8"?>
<sst xmlns="http://schemas.openxmlformats.org/spreadsheetml/2006/main" count="140" uniqueCount="99">
  <si>
    <t>BOQ</t>
  </si>
  <si>
    <t>Progress Works</t>
  </si>
  <si>
    <t>Engineering</t>
  </si>
  <si>
    <t>Delivery to Site</t>
  </si>
  <si>
    <t>Erection</t>
  </si>
  <si>
    <t>Total Progress</t>
  </si>
  <si>
    <t>Building</t>
  </si>
  <si>
    <t>Ton&amp;M2</t>
  </si>
  <si>
    <t>%</t>
  </si>
  <si>
    <t>Project Progress</t>
  </si>
  <si>
    <t>Steel Structure</t>
  </si>
  <si>
    <t>Steel 275 JR galvanized</t>
  </si>
  <si>
    <t>Building A</t>
  </si>
  <si>
    <t>Building B</t>
  </si>
  <si>
    <t>Building C</t>
  </si>
  <si>
    <t>Building D</t>
  </si>
  <si>
    <t>Building E</t>
  </si>
  <si>
    <t>DESERT TRAVELLERS RESTAURANT</t>
  </si>
  <si>
    <t>STEEL ROOF</t>
  </si>
  <si>
    <t>KARTING ROOF</t>
  </si>
  <si>
    <t>FOOT BRIDGE DIVING POOL</t>
  </si>
  <si>
    <t>BRIDGES DIVING POOL</t>
  </si>
  <si>
    <t>ADVENTURE TOWER 01</t>
  </si>
  <si>
    <t>LASER TAG</t>
  </si>
  <si>
    <t>CNY BUILDING</t>
  </si>
  <si>
    <t>WATER PARK BUILDING 1</t>
  </si>
  <si>
    <t>WATER PARK BUILDING 2</t>
  </si>
  <si>
    <t>RESORT ENTRANCE BUILDINGS</t>
  </si>
  <si>
    <t>DIVING POOL BUILDINGS</t>
  </si>
  <si>
    <t>VIP CHANGING ROOM BUILDING</t>
  </si>
  <si>
    <t>DAHL RESTAURANT</t>
  </si>
  <si>
    <t>UNDER WATER CAFÉ</t>
  </si>
  <si>
    <t>TOILETS</t>
  </si>
  <si>
    <t>DRIVERS REST ROOM</t>
  </si>
  <si>
    <t>TECHNICAL ROOMS</t>
  </si>
  <si>
    <t>KING COBRA TOWER</t>
  </si>
  <si>
    <t>ADVENTURE TOWER 02</t>
  </si>
  <si>
    <t>SHIP KIDS</t>
  </si>
  <si>
    <t>CAR PARK SHADE STRUCTURES</t>
  </si>
  <si>
    <t>Maintenance stair case</t>
  </si>
  <si>
    <t>Metal Joist</t>
  </si>
  <si>
    <t>Metal Decking</t>
  </si>
  <si>
    <t>m2 Colaborating steel sheet slab 200mm</t>
  </si>
  <si>
    <t>WP2 BUILDING</t>
  </si>
  <si>
    <t>DAHL EXIT TOWER</t>
  </si>
  <si>
    <t>m2 Colaborating steel sheet slab 150mm</t>
  </si>
  <si>
    <t>WP1 BUILDING</t>
  </si>
  <si>
    <t>RESORT ENTRANCE BUILDING</t>
  </si>
  <si>
    <t>GO KART</t>
  </si>
  <si>
    <t>CANYONING</t>
  </si>
  <si>
    <t>SPINNING</t>
  </si>
  <si>
    <t>m2 Colaborating steel sheet slab 120mm</t>
  </si>
  <si>
    <t>DIV BUILDINGS</t>
  </si>
  <si>
    <t>m2 Colaborating steel sheet slab 100mm</t>
  </si>
  <si>
    <t>TOWER ADVENTURE PLAY</t>
  </si>
  <si>
    <t>m2 Stair Threads</t>
  </si>
  <si>
    <t>KING COBRA SLIDE EXIT</t>
  </si>
  <si>
    <t>STAIR GKB-ST2</t>
  </si>
  <si>
    <t>STAIR BH-ST3</t>
  </si>
  <si>
    <t>GALVANIZED STEEL DECKING</t>
  </si>
  <si>
    <t>METAL FABRICATIONS (handrails)</t>
  </si>
  <si>
    <t>Handrials</t>
  </si>
  <si>
    <t>FIRE &amp; SMOKE PROTECTION</t>
  </si>
  <si>
    <t>CANYONING PLATFORMS</t>
  </si>
  <si>
    <t>Cementitiuos Fireproofing 4-sided 25mm thick</t>
  </si>
  <si>
    <t>LASER TAG BUILDING</t>
  </si>
  <si>
    <t>WP BUILDING</t>
  </si>
  <si>
    <t>Cementitious fireproofing 4-sided 35mm thick</t>
  </si>
  <si>
    <t>STAFF &amp; GO-KART BUILDING</t>
  </si>
  <si>
    <t>CONVEYOR</t>
  </si>
  <si>
    <t>m2 Intumescent painting</t>
  </si>
  <si>
    <t>LASER TAG-RECEPTION AREA</t>
  </si>
  <si>
    <t>CNY BUILDING-RECEPTION AREA</t>
  </si>
  <si>
    <t>Variations</t>
  </si>
  <si>
    <t>VO1</t>
  </si>
  <si>
    <t>VO2</t>
  </si>
  <si>
    <t>VO3</t>
  </si>
  <si>
    <t>VO4</t>
  </si>
  <si>
    <t>Awning</t>
  </si>
  <si>
    <t>Go Kart Awning</t>
  </si>
  <si>
    <t>Wall Side</t>
  </si>
  <si>
    <t>Karting Roof Side</t>
  </si>
  <si>
    <t>Conveyor Side</t>
  </si>
  <si>
    <t>Space Frame Awning</t>
  </si>
  <si>
    <t>AW01</t>
  </si>
  <si>
    <t>AW02</t>
  </si>
  <si>
    <t>AW03</t>
  </si>
  <si>
    <t>AW04</t>
  </si>
  <si>
    <t>AW05</t>
  </si>
  <si>
    <t>AW06</t>
  </si>
  <si>
    <t>AW07</t>
  </si>
  <si>
    <t>AW08</t>
  </si>
  <si>
    <t>AW09</t>
  </si>
  <si>
    <t>AW10</t>
  </si>
  <si>
    <t>AW11</t>
  </si>
  <si>
    <t>AW12</t>
  </si>
  <si>
    <t>AW13</t>
  </si>
  <si>
    <t>AW14</t>
  </si>
  <si>
    <t>AW15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</si>
</sst>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QAR]\ #,##0_);\([$QAR]\ #,##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name val="Calibri Light"/>
      <family val="2"/>
      <scheme val="major"/>
    </font>
    <font>
      <b/>
      <sz val="14"/>
      <color theme="1"/>
      <name val="Arial Narrow"/>
      <family val="2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name val="Calibri"/>
      <family val="2"/>
      <scheme val="minor"/>
    </font>
    <font>
      <sz val="10"/>
      <color rgb="FF666666"/>
      <name val="Arial Narrow"/>
      <family val="2"/>
    </font>
    <font>
      <b/>
      <sz val="10"/>
      <color rgb="FF666666"/>
      <name val="Arial Narrow"/>
      <family val="2"/>
    </font>
    <font>
      <sz val="10"/>
      <color theme="1" tint="0.34998626667073579"/>
      <name val="Arial Narrow"/>
      <family val="2"/>
    </font>
    <font>
      <sz val="10"/>
      <color rgb="FF3F3F76"/>
      <name val="Calibri"/>
      <family val="2"/>
      <scheme val="minor"/>
    </font>
    <font>
      <sz val="12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/>
      <top style="medium">
        <color theme="1"/>
      </top>
      <bottom style="thin">
        <color theme="0" tint="-0.24994659260841701"/>
      </bottom>
      <diagonal/>
    </border>
    <border>
      <left/>
      <right/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139">
    <xf numFmtId="0" fontId="0" fillId="0" borderId="0" xfId="0"/>
    <xf numFmtId="0" fontId="3" fillId="3" borderId="0" xfId="0" applyFont="1" applyFill="1"/>
    <xf numFmtId="9" fontId="3" fillId="3" borderId="0" xfId="0" applyNumberFormat="1" applyFont="1" applyFill="1"/>
    <xf numFmtId="0" fontId="4" fillId="3" borderId="0" xfId="0" applyFont="1" applyFill="1" applyAlignment="1">
      <alignment horizontal="center" vertical="center"/>
    </xf>
    <xf numFmtId="37" fontId="3" fillId="3" borderId="0" xfId="0" applyNumberFormat="1" applyFont="1" applyFill="1"/>
    <xf numFmtId="0" fontId="5" fillId="3" borderId="0" xfId="0" applyFont="1" applyFill="1" applyAlignment="1">
      <alignment horizontal="right"/>
    </xf>
    <xf numFmtId="164" fontId="4" fillId="3" borderId="0" xfId="0" applyNumberFormat="1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/>
    <xf numFmtId="0" fontId="8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9" fontId="9" fillId="5" borderId="6" xfId="0" applyNumberFormat="1" applyFont="1" applyFill="1" applyBorder="1" applyAlignment="1">
      <alignment horizontal="center" vertical="center" wrapText="1"/>
    </xf>
    <xf numFmtId="9" fontId="8" fillId="5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6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17" fontId="10" fillId="3" borderId="0" xfId="0" applyNumberFormat="1" applyFont="1" applyFill="1" applyBorder="1" applyAlignment="1">
      <alignment horizontal="left" vertical="center"/>
    </xf>
    <xf numFmtId="164" fontId="10" fillId="3" borderId="9" xfId="0" applyNumberFormat="1" applyFont="1" applyFill="1" applyBorder="1" applyAlignment="1">
      <alignment horizontal="center" vertical="center" wrapText="1"/>
    </xf>
    <xf numFmtId="164" fontId="10" fillId="3" borderId="9" xfId="0" applyNumberFormat="1" applyFont="1" applyFill="1" applyBorder="1" applyAlignment="1">
      <alignment horizontal="left" vertical="center" wrapText="1"/>
    </xf>
    <xf numFmtId="9" fontId="10" fillId="3" borderId="0" xfId="1" applyFont="1" applyFill="1" applyBorder="1" applyAlignment="1">
      <alignment horizontal="center" vertical="center" wrapText="1"/>
    </xf>
    <xf numFmtId="17" fontId="10" fillId="3" borderId="10" xfId="0" applyNumberFormat="1" applyFont="1" applyFill="1" applyBorder="1" applyAlignment="1">
      <alignment horizontal="left" vertical="center"/>
    </xf>
    <xf numFmtId="164" fontId="10" fillId="3" borderId="11" xfId="0" applyNumberFormat="1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/>
    <xf numFmtId="17" fontId="11" fillId="4" borderId="4" xfId="0" applyNumberFormat="1" applyFont="1" applyFill="1" applyBorder="1" applyAlignment="1">
      <alignment vertical="center"/>
    </xf>
    <xf numFmtId="37" fontId="11" fillId="4" borderId="12" xfId="0" applyNumberFormat="1" applyFont="1" applyFill="1" applyBorder="1" applyAlignment="1">
      <alignment horizontal="left" vertical="center" wrapText="1"/>
    </xf>
    <xf numFmtId="9" fontId="11" fillId="4" borderId="12" xfId="1" applyFont="1" applyFill="1" applyBorder="1" applyAlignment="1">
      <alignment horizontal="left" vertical="center" wrapText="1"/>
    </xf>
    <xf numFmtId="9" fontId="11" fillId="4" borderId="12" xfId="1" applyFont="1" applyFill="1" applyBorder="1" applyAlignment="1">
      <alignment horizontal="center" vertical="center" wrapText="1"/>
    </xf>
    <xf numFmtId="0" fontId="3" fillId="5" borderId="0" xfId="0" applyFont="1" applyFill="1"/>
    <xf numFmtId="17" fontId="11" fillId="4" borderId="13" xfId="0" applyNumberFormat="1" applyFont="1" applyFill="1" applyBorder="1" applyAlignment="1">
      <alignment vertical="center"/>
    </xf>
    <xf numFmtId="164" fontId="11" fillId="4" borderId="14" xfId="0" applyNumberFormat="1" applyFont="1" applyFill="1" applyBorder="1" applyAlignment="1">
      <alignment horizontal="left" vertical="center" wrapText="1"/>
    </xf>
    <xf numFmtId="164" fontId="11" fillId="4" borderId="14" xfId="0" applyNumberFormat="1" applyFont="1" applyFill="1" applyBorder="1" applyAlignment="1">
      <alignment horizontal="center" vertical="center" wrapText="1"/>
    </xf>
    <xf numFmtId="17" fontId="12" fillId="4" borderId="15" xfId="0" applyNumberFormat="1" applyFont="1" applyFill="1" applyBorder="1" applyAlignment="1">
      <alignment vertical="center"/>
    </xf>
    <xf numFmtId="37" fontId="12" fillId="4" borderId="5" xfId="0" applyNumberFormat="1" applyFont="1" applyFill="1" applyBorder="1" applyAlignment="1">
      <alignment horizontal="left" vertical="center" wrapText="1"/>
    </xf>
    <xf numFmtId="9" fontId="12" fillId="4" borderId="5" xfId="1" applyFont="1" applyFill="1" applyBorder="1" applyAlignment="1">
      <alignment horizontal="left" vertical="center" wrapText="1"/>
    </xf>
    <xf numFmtId="9" fontId="12" fillId="4" borderId="5" xfId="1" applyFont="1" applyFill="1" applyBorder="1" applyAlignment="1">
      <alignment horizontal="center" vertical="center" wrapText="1"/>
    </xf>
    <xf numFmtId="0" fontId="13" fillId="0" borderId="0" xfId="0" applyFont="1"/>
    <xf numFmtId="17" fontId="14" fillId="5" borderId="6" xfId="0" applyNumberFormat="1" applyFont="1" applyFill="1" applyBorder="1" applyAlignment="1">
      <alignment vertical="center"/>
    </xf>
    <xf numFmtId="37" fontId="14" fillId="5" borderId="6" xfId="0" applyNumberFormat="1" applyFont="1" applyFill="1" applyBorder="1" applyAlignment="1">
      <alignment horizontal="left" vertical="center" wrapText="1"/>
    </xf>
    <xf numFmtId="37" fontId="15" fillId="2" borderId="1" xfId="2" applyNumberFormat="1" applyFont="1" applyBorder="1" applyAlignment="1">
      <alignment horizontal="left" vertical="center" wrapText="1"/>
    </xf>
    <xf numFmtId="9" fontId="14" fillId="4" borderId="6" xfId="1" applyFont="1" applyFill="1" applyBorder="1" applyAlignment="1">
      <alignment horizontal="left" vertical="center" wrapText="1"/>
    </xf>
    <xf numFmtId="9" fontId="14" fillId="4" borderId="6" xfId="1" applyFont="1" applyFill="1" applyBorder="1" applyAlignment="1">
      <alignment horizontal="center" vertical="center" wrapText="1"/>
    </xf>
    <xf numFmtId="9" fontId="14" fillId="4" borderId="6" xfId="1" applyNumberFormat="1" applyFont="1" applyFill="1" applyBorder="1" applyAlignment="1">
      <alignment horizontal="center" vertical="center" wrapText="1"/>
    </xf>
    <xf numFmtId="17" fontId="14" fillId="5" borderId="6" xfId="0" applyNumberFormat="1" applyFont="1" applyFill="1" applyBorder="1" applyAlignment="1">
      <alignment horizontal="left" vertical="center"/>
    </xf>
    <xf numFmtId="37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" fontId="14" fillId="5" borderId="13" xfId="0" applyNumberFormat="1" applyFont="1" applyFill="1" applyBorder="1" applyAlignment="1">
      <alignment vertical="center"/>
    </xf>
    <xf numFmtId="17" fontId="12" fillId="5" borderId="16" xfId="0" applyNumberFormat="1" applyFont="1" applyFill="1" applyBorder="1" applyAlignment="1">
      <alignment vertical="center"/>
    </xf>
    <xf numFmtId="164" fontId="12" fillId="5" borderId="16" xfId="0" applyNumberFormat="1" applyFont="1" applyFill="1" applyBorder="1" applyAlignment="1">
      <alignment horizontal="left" vertical="center" wrapText="1"/>
    </xf>
    <xf numFmtId="164" fontId="12" fillId="4" borderId="16" xfId="0" applyNumberFormat="1" applyFont="1" applyFill="1" applyBorder="1" applyAlignment="1">
      <alignment horizontal="left" vertical="center" wrapText="1"/>
    </xf>
    <xf numFmtId="9" fontId="12" fillId="4" borderId="16" xfId="1" applyFont="1" applyFill="1" applyBorder="1" applyAlignment="1">
      <alignment horizontal="center" vertical="center" wrapText="1"/>
    </xf>
    <xf numFmtId="17" fontId="14" fillId="5" borderId="8" xfId="0" applyNumberFormat="1" applyFont="1" applyFill="1" applyBorder="1" applyAlignment="1">
      <alignment vertical="center"/>
    </xf>
    <xf numFmtId="37" fontId="14" fillId="5" borderId="8" xfId="0" applyNumberFormat="1" applyFont="1" applyFill="1" applyBorder="1" applyAlignment="1">
      <alignment horizontal="left" vertical="center" wrapText="1"/>
    </xf>
    <xf numFmtId="37" fontId="15" fillId="2" borderId="17" xfId="2" applyNumberFormat="1" applyFont="1" applyBorder="1" applyAlignment="1">
      <alignment horizontal="left" vertical="center" wrapText="1"/>
    </xf>
    <xf numFmtId="9" fontId="14" fillId="4" borderId="8" xfId="1" applyFont="1" applyFill="1" applyBorder="1" applyAlignment="1">
      <alignment horizontal="left" vertical="center" wrapText="1"/>
    </xf>
    <xf numFmtId="9" fontId="14" fillId="4" borderId="8" xfId="1" applyFont="1" applyFill="1" applyBorder="1" applyAlignment="1">
      <alignment horizontal="center" vertical="center" wrapText="1"/>
    </xf>
    <xf numFmtId="0" fontId="4" fillId="5" borderId="0" xfId="0" applyFont="1" applyFill="1"/>
    <xf numFmtId="37" fontId="12" fillId="4" borderId="15" xfId="0" applyNumberFormat="1" applyFont="1" applyFill="1" applyBorder="1" applyAlignment="1">
      <alignment horizontal="left" vertical="center" wrapText="1"/>
    </xf>
    <xf numFmtId="9" fontId="12" fillId="4" borderId="15" xfId="1" applyFont="1" applyFill="1" applyBorder="1" applyAlignment="1">
      <alignment horizontal="left" vertical="center" wrapText="1"/>
    </xf>
    <xf numFmtId="9" fontId="12" fillId="4" borderId="15" xfId="1" applyFont="1" applyFill="1" applyBorder="1" applyAlignment="1">
      <alignment horizontal="center" vertical="center" wrapText="1"/>
    </xf>
    <xf numFmtId="0" fontId="4" fillId="5" borderId="18" xfId="0" applyFont="1" applyFill="1" applyBorder="1"/>
    <xf numFmtId="164" fontId="3" fillId="0" borderId="0" xfId="0" applyNumberFormat="1" applyFont="1"/>
    <xf numFmtId="0" fontId="3" fillId="0" borderId="0" xfId="0" applyFont="1" applyBorder="1"/>
    <xf numFmtId="37" fontId="14" fillId="5" borderId="19" xfId="0" applyNumberFormat="1" applyFont="1" applyFill="1" applyBorder="1" applyAlignment="1">
      <alignment horizontal="left" vertical="center" wrapText="1"/>
    </xf>
    <xf numFmtId="37" fontId="15" fillId="2" borderId="20" xfId="2" applyNumberFormat="1" applyFont="1" applyBorder="1" applyAlignment="1">
      <alignment horizontal="left" vertical="center" wrapText="1"/>
    </xf>
    <xf numFmtId="9" fontId="14" fillId="4" borderId="19" xfId="1" applyFont="1" applyFill="1" applyBorder="1" applyAlignment="1">
      <alignment horizontal="left" vertical="center" wrapText="1"/>
    </xf>
    <xf numFmtId="9" fontId="14" fillId="4" borderId="19" xfId="1" applyFont="1" applyFill="1" applyBorder="1" applyAlignment="1">
      <alignment horizontal="center" vertical="center" wrapText="1"/>
    </xf>
    <xf numFmtId="0" fontId="3" fillId="0" borderId="21" xfId="0" applyFont="1" applyBorder="1"/>
    <xf numFmtId="17" fontId="14" fillId="5" borderId="5" xfId="0" applyNumberFormat="1" applyFont="1" applyFill="1" applyBorder="1" applyAlignment="1">
      <alignment vertical="center"/>
    </xf>
    <xf numFmtId="37" fontId="14" fillId="5" borderId="5" xfId="0" applyNumberFormat="1" applyFont="1" applyFill="1" applyBorder="1" applyAlignment="1">
      <alignment horizontal="left" vertical="center" wrapText="1"/>
    </xf>
    <xf numFmtId="164" fontId="14" fillId="5" borderId="5" xfId="0" applyNumberFormat="1" applyFont="1" applyFill="1" applyBorder="1" applyAlignment="1">
      <alignment horizontal="left" vertical="center" wrapText="1"/>
    </xf>
    <xf numFmtId="164" fontId="14" fillId="4" borderId="5" xfId="0" applyNumberFormat="1" applyFont="1" applyFill="1" applyBorder="1" applyAlignment="1">
      <alignment horizontal="left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7" fontId="14" fillId="5" borderId="7" xfId="0" applyNumberFormat="1" applyFont="1" applyFill="1" applyBorder="1" applyAlignment="1">
      <alignment vertical="center"/>
    </xf>
    <xf numFmtId="0" fontId="3" fillId="5" borderId="0" xfId="0" applyFont="1" applyFill="1" applyBorder="1"/>
    <xf numFmtId="17" fontId="13" fillId="5" borderId="22" xfId="0" applyNumberFormat="1" applyFont="1" applyFill="1" applyBorder="1" applyAlignment="1">
      <alignment vertical="center"/>
    </xf>
    <xf numFmtId="164" fontId="16" fillId="5" borderId="22" xfId="0" applyNumberFormat="1" applyFont="1" applyFill="1" applyBorder="1" applyAlignment="1">
      <alignment horizontal="left" vertical="center" wrapText="1"/>
    </xf>
    <xf numFmtId="164" fontId="16" fillId="4" borderId="22" xfId="0" applyNumberFormat="1" applyFont="1" applyFill="1" applyBorder="1" applyAlignment="1">
      <alignment horizontal="left" vertical="center" wrapText="1"/>
    </xf>
    <xf numFmtId="164" fontId="17" fillId="4" borderId="22" xfId="0" applyNumberFormat="1" applyFont="1" applyFill="1" applyBorder="1" applyAlignment="1">
      <alignment horizontal="center" vertical="center" wrapText="1"/>
    </xf>
    <xf numFmtId="17" fontId="11" fillId="5" borderId="4" xfId="0" applyNumberFormat="1" applyFont="1" applyFill="1" applyBorder="1" applyAlignment="1">
      <alignment vertical="center"/>
    </xf>
    <xf numFmtId="164" fontId="11" fillId="5" borderId="4" xfId="0" applyNumberFormat="1" applyFont="1" applyFill="1" applyBorder="1" applyAlignment="1">
      <alignment horizontal="left" vertical="center" wrapText="1"/>
    </xf>
    <xf numFmtId="164" fontId="11" fillId="4" borderId="4" xfId="0" applyNumberFormat="1" applyFont="1" applyFill="1" applyBorder="1" applyAlignment="1">
      <alignment horizontal="left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17" fontId="13" fillId="5" borderId="8" xfId="0" applyNumberFormat="1" applyFont="1" applyFill="1" applyBorder="1" applyAlignment="1">
      <alignment vertical="center"/>
    </xf>
    <xf numFmtId="164" fontId="16" fillId="5" borderId="8" xfId="0" applyNumberFormat="1" applyFont="1" applyFill="1" applyBorder="1" applyAlignment="1">
      <alignment horizontal="left" vertical="center" wrapText="1"/>
    </xf>
    <xf numFmtId="164" fontId="16" fillId="4" borderId="8" xfId="0" applyNumberFormat="1" applyFont="1" applyFill="1" applyBorder="1" applyAlignment="1">
      <alignment horizontal="left" vertical="center" wrapText="1"/>
    </xf>
    <xf numFmtId="164" fontId="17" fillId="4" borderId="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/>
    <xf numFmtId="17" fontId="13" fillId="5" borderId="5" xfId="0" applyNumberFormat="1" applyFont="1" applyFill="1" applyBorder="1" applyAlignment="1">
      <alignment vertical="center"/>
    </xf>
    <xf numFmtId="37" fontId="15" fillId="2" borderId="23" xfId="2" applyNumberFormat="1" applyFont="1" applyBorder="1" applyAlignment="1">
      <alignment horizontal="left" vertical="center" wrapText="1"/>
    </xf>
    <xf numFmtId="9" fontId="14" fillId="4" borderId="5" xfId="1" applyFont="1" applyFill="1" applyBorder="1" applyAlignment="1">
      <alignment horizontal="left" vertical="center" wrapText="1"/>
    </xf>
    <xf numFmtId="9" fontId="14" fillId="4" borderId="5" xfId="1" applyFont="1" applyFill="1" applyBorder="1" applyAlignment="1">
      <alignment horizontal="center" vertical="center" wrapText="1"/>
    </xf>
    <xf numFmtId="17" fontId="13" fillId="5" borderId="6" xfId="0" applyNumberFormat="1" applyFont="1" applyFill="1" applyBorder="1" applyAlignment="1">
      <alignment vertical="center"/>
    </xf>
    <xf numFmtId="37" fontId="15" fillId="2" borderId="1" xfId="2" applyNumberFormat="1" applyFont="1" applyAlignment="1">
      <alignment horizontal="left" vertical="center" wrapText="1"/>
    </xf>
    <xf numFmtId="164" fontId="14" fillId="5" borderId="6" xfId="0" applyNumberFormat="1" applyFont="1" applyFill="1" applyBorder="1" applyAlignment="1">
      <alignment horizontal="left" vertical="center" wrapText="1"/>
    </xf>
    <xf numFmtId="164" fontId="14" fillId="4" borderId="6" xfId="0" applyNumberFormat="1" applyFont="1" applyFill="1" applyBorder="1" applyAlignment="1">
      <alignment horizontal="left" vertical="center" wrapText="1"/>
    </xf>
    <xf numFmtId="164" fontId="14" fillId="4" borderId="6" xfId="0" applyNumberFormat="1" applyFont="1" applyFill="1" applyBorder="1" applyAlignment="1">
      <alignment horizontal="center" vertical="center" wrapText="1"/>
    </xf>
    <xf numFmtId="9" fontId="18" fillId="5" borderId="6" xfId="0" applyNumberFormat="1" applyFont="1" applyFill="1" applyBorder="1"/>
    <xf numFmtId="37" fontId="19" fillId="2" borderId="1" xfId="2" applyNumberFormat="1" applyFont="1" applyBorder="1" applyAlignment="1">
      <alignment horizontal="left" vertical="center" wrapText="1"/>
    </xf>
    <xf numFmtId="164" fontId="16" fillId="4" borderId="6" xfId="0" applyNumberFormat="1" applyFont="1" applyFill="1" applyBorder="1" applyAlignment="1">
      <alignment horizontal="left" vertical="center" wrapText="1"/>
    </xf>
    <xf numFmtId="164" fontId="17" fillId="4" borderId="6" xfId="0" applyNumberFormat="1" applyFont="1" applyFill="1" applyBorder="1" applyAlignment="1">
      <alignment horizontal="center" vertical="center" wrapText="1"/>
    </xf>
    <xf numFmtId="17" fontId="13" fillId="5" borderId="19" xfId="0" applyNumberFormat="1" applyFont="1" applyFill="1" applyBorder="1" applyAlignment="1">
      <alignment vertical="center"/>
    </xf>
    <xf numFmtId="9" fontId="18" fillId="5" borderId="19" xfId="0" applyNumberFormat="1" applyFont="1" applyFill="1" applyBorder="1"/>
    <xf numFmtId="37" fontId="19" fillId="2" borderId="20" xfId="2" applyNumberFormat="1" applyFont="1" applyBorder="1" applyAlignment="1">
      <alignment horizontal="left" vertical="center" wrapText="1"/>
    </xf>
    <xf numFmtId="164" fontId="16" fillId="4" borderId="19" xfId="0" applyNumberFormat="1" applyFont="1" applyFill="1" applyBorder="1" applyAlignment="1">
      <alignment horizontal="left" vertical="center" wrapText="1"/>
    </xf>
    <xf numFmtId="164" fontId="17" fillId="4" borderId="19" xfId="0" applyNumberFormat="1" applyFont="1" applyFill="1" applyBorder="1" applyAlignment="1">
      <alignment horizontal="center" vertical="center" wrapText="1"/>
    </xf>
    <xf numFmtId="37" fontId="3" fillId="0" borderId="0" xfId="0" applyNumberFormat="1" applyFont="1"/>
    <xf numFmtId="0" fontId="4" fillId="0" borderId="0" xfId="0" applyFont="1" applyAlignment="1">
      <alignment horizontal="center" vertical="center"/>
    </xf>
    <xf numFmtId="9" fontId="11" fillId="5" borderId="4" xfId="1" applyFont="1" applyFill="1" applyBorder="1" applyAlignment="1">
      <alignment horizontal="left" vertical="center" wrapText="1"/>
    </xf>
    <xf numFmtId="9" fontId="11" fillId="5" borderId="2" xfId="1" applyFont="1" applyFill="1" applyBorder="1" applyAlignment="1">
      <alignment horizontal="center" vertical="center" wrapText="1"/>
    </xf>
    <xf numFmtId="9" fontId="11" fillId="5" borderId="24" xfId="1" applyFont="1" applyFill="1" applyBorder="1" applyAlignment="1">
      <alignment horizontal="center" vertical="center" wrapText="1"/>
    </xf>
    <xf numFmtId="9" fontId="11" fillId="5" borderId="4" xfId="1" applyFont="1" applyFill="1" applyBorder="1" applyAlignment="1">
      <alignment horizontal="center" vertical="center" wrapText="1"/>
    </xf>
    <xf numFmtId="0" fontId="20" fillId="5" borderId="0" xfId="0" applyFont="1" applyFill="1"/>
    <xf numFmtId="17" fontId="12" fillId="5" borderId="6" xfId="0" applyNumberFormat="1" applyFont="1" applyFill="1" applyBorder="1" applyAlignment="1">
      <alignment vertical="center"/>
    </xf>
    <xf numFmtId="9" fontId="12" fillId="5" borderId="6" xfId="1" applyFont="1" applyFill="1" applyBorder="1" applyAlignment="1">
      <alignment horizontal="left" vertical="center" wrapText="1"/>
    </xf>
    <xf numFmtId="9" fontId="12" fillId="5" borderId="25" xfId="1" applyFont="1" applyFill="1" applyBorder="1" applyAlignment="1">
      <alignment horizontal="center" vertical="center" wrapText="1"/>
    </xf>
    <xf numFmtId="9" fontId="12" fillId="5" borderId="26" xfId="1" applyFont="1" applyFill="1" applyBorder="1" applyAlignment="1">
      <alignment horizontal="center" vertical="center" wrapText="1"/>
    </xf>
    <xf numFmtId="9" fontId="12" fillId="5" borderId="6" xfId="1" applyFont="1" applyFill="1" applyBorder="1" applyAlignment="1">
      <alignment horizontal="center" vertical="center" wrapText="1"/>
    </xf>
    <xf numFmtId="9" fontId="14" fillId="5" borderId="6" xfId="1" applyFont="1" applyFill="1" applyBorder="1" applyAlignment="1">
      <alignment horizontal="left" vertical="center" wrapText="1"/>
    </xf>
    <xf numFmtId="9" fontId="2" fillId="2" borderId="1" xfId="2" applyNumberFormat="1" applyAlignment="1">
      <alignment horizontal="center" vertical="center" wrapText="1"/>
    </xf>
    <xf numFmtId="9" fontId="14" fillId="5" borderId="6" xfId="1" applyFont="1" applyFill="1" applyBorder="1" applyAlignment="1">
      <alignment horizontal="center" vertical="center" wrapText="1"/>
    </xf>
    <xf numFmtId="17" fontId="14" fillId="5" borderId="14" xfId="0" applyNumberFormat="1" applyFont="1" applyFill="1" applyBorder="1" applyAlignment="1">
      <alignment vertical="center"/>
    </xf>
    <xf numFmtId="17" fontId="12" fillId="5" borderId="5" xfId="0" applyNumberFormat="1" applyFont="1" applyFill="1" applyBorder="1" applyAlignment="1">
      <alignment vertical="center"/>
    </xf>
    <xf numFmtId="9" fontId="12" fillId="5" borderId="5" xfId="1" applyFont="1" applyFill="1" applyBorder="1" applyAlignment="1">
      <alignment horizontal="left" vertical="center" wrapText="1"/>
    </xf>
    <xf numFmtId="9" fontId="12" fillId="5" borderId="27" xfId="1" applyFont="1" applyFill="1" applyBorder="1" applyAlignment="1">
      <alignment horizontal="center" vertical="center" wrapText="1"/>
    </xf>
    <xf numFmtId="9" fontId="12" fillId="5" borderId="28" xfId="1" applyFont="1" applyFill="1" applyBorder="1" applyAlignment="1">
      <alignment horizontal="center" vertical="center" wrapText="1"/>
    </xf>
    <xf numFmtId="9" fontId="12" fillId="5" borderId="5" xfId="1" applyFont="1" applyFill="1" applyBorder="1" applyAlignment="1">
      <alignment horizontal="center" vertical="center" wrapText="1"/>
    </xf>
    <xf numFmtId="0" fontId="3" fillId="0" borderId="29" xfId="0" applyFont="1" applyBorder="1"/>
    <xf numFmtId="0" fontId="4" fillId="0" borderId="29" xfId="0" applyFont="1" applyBorder="1" applyAlignment="1">
      <alignment horizontal="center" vertical="center"/>
    </xf>
  </cellXfs>
  <cellStyles count="3">
    <cellStyle name="Input" xfId="2" builtinId="20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62D8-21C5-40BE-B42A-3C71EE99014C}">
  <dimension ref="A1:AE138"/>
  <sheetViews>
    <sheetView tabSelected="1" view="pageLayout" zoomScale="70" zoomScaleNormal="100" zoomScaleSheetLayoutView="85" zoomScalePageLayoutView="70" workbookViewId="0">
      <selection activeCell="B11" sqref="B11"/>
    </sheetView>
  </sheetViews>
  <sheetFormatPr defaultColWidth="9" defaultRowHeight="15" x14ac:dyDescent="0.25"/>
  <cols>
    <col min="1" max="1" width="2.28515625" customWidth="1"/>
    <col min="2" max="2" width="27.7109375" bestFit="1" customWidth="1"/>
    <col min="3" max="10" width="14.140625" customWidth="1"/>
    <col min="11" max="11" width="9" customWidth="1"/>
  </cols>
  <sheetData>
    <row r="1" spans="2:31" s="1" customFormat="1" ht="16.5" x14ac:dyDescent="0.3">
      <c r="E1" s="2"/>
      <c r="F1" s="2"/>
      <c r="J1" s="3"/>
    </row>
    <row r="2" spans="2:31" s="1" customFormat="1" ht="16.5" x14ac:dyDescent="0.3">
      <c r="C2" s="4"/>
      <c r="D2" s="4"/>
      <c r="G2" s="4"/>
      <c r="J2" s="3"/>
    </row>
    <row r="3" spans="2:31" s="1" customFormat="1" ht="17.25" thickBot="1" x14ac:dyDescent="0.35">
      <c r="B3" s="5"/>
      <c r="J3" s="6"/>
    </row>
    <row r="4" spans="2:31" ht="18.75" x14ac:dyDescent="0.3">
      <c r="B4" s="7" t="s">
        <v>0</v>
      </c>
      <c r="C4" s="8"/>
      <c r="D4" s="9" t="s">
        <v>1</v>
      </c>
      <c r="E4" s="9"/>
      <c r="F4" s="9"/>
      <c r="G4" s="9"/>
      <c r="H4" s="9"/>
      <c r="I4" s="9"/>
      <c r="J4" s="9"/>
      <c r="K4" s="10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2:31" s="18" customFormat="1" ht="36" customHeight="1" x14ac:dyDescent="0.25">
      <c r="B5" s="12"/>
      <c r="C5" s="13"/>
      <c r="D5" s="13" t="s">
        <v>2</v>
      </c>
      <c r="E5" s="14">
        <v>0.05</v>
      </c>
      <c r="F5" s="13" t="s">
        <v>3</v>
      </c>
      <c r="G5" s="14">
        <v>0.55000000000000004</v>
      </c>
      <c r="H5" s="13" t="s">
        <v>4</v>
      </c>
      <c r="I5" s="15">
        <v>0.4</v>
      </c>
      <c r="J5" s="16" t="s">
        <v>5</v>
      </c>
      <c r="K5" s="17"/>
    </row>
    <row r="6" spans="2:31" ht="19.5" thickBot="1" x14ac:dyDescent="0.35">
      <c r="B6" s="19" t="s">
        <v>6</v>
      </c>
      <c r="C6" s="20" t="s">
        <v>7</v>
      </c>
      <c r="D6" s="20" t="s">
        <v>7</v>
      </c>
      <c r="E6" s="21" t="s">
        <v>8</v>
      </c>
      <c r="F6" s="20" t="s">
        <v>7</v>
      </c>
      <c r="G6" s="21" t="s">
        <v>8</v>
      </c>
      <c r="H6" s="20" t="s">
        <v>7</v>
      </c>
      <c r="I6" s="22" t="s">
        <v>8</v>
      </c>
      <c r="J6" s="23"/>
      <c r="K6" s="24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2:31" ht="18.75" customHeight="1" x14ac:dyDescent="0.3">
      <c r="B7" s="25" t="s">
        <v>9</v>
      </c>
      <c r="C7" s="26"/>
      <c r="D7" s="27"/>
      <c r="E7" s="27"/>
      <c r="F7" s="27"/>
      <c r="G7" s="27"/>
      <c r="H7" s="27"/>
      <c r="I7" s="27"/>
      <c r="J7" s="28">
        <f>AVERAGE(J9,J79,J110)</f>
        <v>0.3922028530693038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2:31" s="32" customFormat="1" ht="17.25" thickBot="1" x14ac:dyDescent="0.35">
      <c r="B8" s="29"/>
      <c r="C8" s="30"/>
      <c r="D8" s="31"/>
      <c r="E8" s="31"/>
      <c r="F8" s="31"/>
      <c r="G8" s="31"/>
      <c r="H8" s="31"/>
      <c r="I8" s="31"/>
      <c r="J8" s="28"/>
      <c r="K8" s="11"/>
      <c r="L8" s="11"/>
      <c r="M8" s="11"/>
      <c r="N8" s="11"/>
      <c r="O8" s="11"/>
      <c r="P8" s="11"/>
      <c r="Q8" s="11"/>
      <c r="R8" s="11"/>
      <c r="S8" s="11"/>
    </row>
    <row r="9" spans="2:31" s="37" customFormat="1" ht="16.5" x14ac:dyDescent="0.3">
      <c r="B9" s="33" t="s">
        <v>10</v>
      </c>
      <c r="C9" s="34">
        <f>C11+C41+C42</f>
        <v>674268</v>
      </c>
      <c r="D9" s="34">
        <f>D11+D41+D42</f>
        <v>676846</v>
      </c>
      <c r="E9" s="35">
        <f>IF(D9/C9&gt;100%,100%,D9/C9)</f>
        <v>1</v>
      </c>
      <c r="F9" s="34">
        <f>F11+F41+F42</f>
        <v>674268</v>
      </c>
      <c r="G9" s="35">
        <f>IF(F9/C9&gt;100%,100%,F9/C9)</f>
        <v>1</v>
      </c>
      <c r="H9" s="34">
        <f>H11+H41+H42</f>
        <v>670637</v>
      </c>
      <c r="I9" s="35">
        <f>IF(H9/C9&gt;100%,100%,H9/C9)</f>
        <v>0.99461490089993887</v>
      </c>
      <c r="J9" s="36">
        <f>IF((D9*$E$5+F9*$G$5+H9*$I$5)/C9&gt;100%,100%,(D9*$E$5+F9*$G$5+H9*$I$5)/C9)</f>
        <v>0.99803713063648281</v>
      </c>
      <c r="K9" s="11"/>
      <c r="L9" s="11"/>
      <c r="M9" s="11"/>
      <c r="N9" s="11"/>
      <c r="O9" s="11"/>
      <c r="P9" s="11"/>
      <c r="Q9" s="11"/>
      <c r="R9" s="11"/>
      <c r="S9" s="11"/>
    </row>
    <row r="10" spans="2:31" s="37" customFormat="1" ht="16.5" x14ac:dyDescent="0.3">
      <c r="B10" s="38"/>
      <c r="C10" s="39"/>
      <c r="D10" s="39"/>
      <c r="E10" s="39"/>
      <c r="F10" s="39"/>
      <c r="G10" s="39"/>
      <c r="H10" s="39"/>
      <c r="I10" s="39"/>
      <c r="J10" s="40"/>
      <c r="K10" s="11"/>
      <c r="L10" s="11"/>
      <c r="M10" s="11"/>
      <c r="N10" s="11"/>
      <c r="O10" s="11"/>
      <c r="P10" s="11"/>
      <c r="Q10" s="11"/>
      <c r="R10" s="11"/>
      <c r="S10" s="11"/>
    </row>
    <row r="11" spans="2:31" s="45" customFormat="1" ht="16.5" customHeight="1" x14ac:dyDescent="0.3">
      <c r="B11" s="41" t="s">
        <v>11</v>
      </c>
      <c r="C11" s="42">
        <f>SUM(C12:C16)</f>
        <v>674184</v>
      </c>
      <c r="D11" s="42">
        <f>SUM(D12:D16)</f>
        <v>676762</v>
      </c>
      <c r="E11" s="43">
        <f t="shared" ref="E11:E16" si="0">IF(D11/C11&gt;100%,100%,D11/C11)</f>
        <v>1</v>
      </c>
      <c r="F11" s="42">
        <f>SUM(F12:F16)</f>
        <v>674184</v>
      </c>
      <c r="G11" s="43">
        <f t="shared" ref="G11:G16" si="1">IF(F11/C11&gt;100%,100%,F11/C11)</f>
        <v>1</v>
      </c>
      <c r="H11" s="42">
        <f>SUM(H12:H16)</f>
        <v>670553</v>
      </c>
      <c r="I11" s="43">
        <f t="shared" ref="I11:I16" si="2">IF(H11/C11&gt;100%,100%,H11/C11)</f>
        <v>0.99461422994316095</v>
      </c>
      <c r="J11" s="44">
        <f t="shared" ref="J11:J16" si="3">IF((D11*$E$5+F11*$G$5+H11*$I$5)/C11&gt;100%,100%,(D11*$E$5+F11*$G$5+H11*$I$5)/C11)</f>
        <v>0.99803688607264485</v>
      </c>
      <c r="L11" s="11"/>
      <c r="M11" s="11"/>
      <c r="N11" s="11"/>
      <c r="O11" s="11"/>
      <c r="P11" s="11"/>
      <c r="Q11" s="11"/>
      <c r="R11" s="11"/>
      <c r="S11" s="11"/>
    </row>
    <row r="12" spans="2:31" ht="16.5" x14ac:dyDescent="0.3">
      <c r="B12" s="46" t="s">
        <v>12</v>
      </c>
      <c r="C12" s="47">
        <v>196631</v>
      </c>
      <c r="D12" s="48">
        <v>196631</v>
      </c>
      <c r="E12" s="49">
        <f t="shared" si="0"/>
        <v>1</v>
      </c>
      <c r="F12" s="48">
        <v>196631</v>
      </c>
      <c r="G12" s="49">
        <f t="shared" si="1"/>
        <v>1</v>
      </c>
      <c r="H12" s="48">
        <v>193000</v>
      </c>
      <c r="I12" s="49">
        <f t="shared" si="2"/>
        <v>0.9815339392059238</v>
      </c>
      <c r="J12" s="50">
        <f t="shared" si="3"/>
        <v>0.99261357568236952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31" ht="16.5" x14ac:dyDescent="0.3">
      <c r="B13" s="46" t="s">
        <v>13</v>
      </c>
      <c r="C13" s="47">
        <v>53438</v>
      </c>
      <c r="D13" s="48">
        <v>56016</v>
      </c>
      <c r="E13" s="49">
        <f t="shared" si="0"/>
        <v>1</v>
      </c>
      <c r="F13" s="48">
        <v>53438</v>
      </c>
      <c r="G13" s="49">
        <f t="shared" si="1"/>
        <v>1</v>
      </c>
      <c r="H13" s="48">
        <f>C13</f>
        <v>53438</v>
      </c>
      <c r="I13" s="49">
        <f t="shared" si="2"/>
        <v>1</v>
      </c>
      <c r="J13" s="50">
        <f t="shared" si="3"/>
        <v>1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2:31" ht="16.5" x14ac:dyDescent="0.3">
      <c r="B14" s="46" t="s">
        <v>14</v>
      </c>
      <c r="C14" s="47">
        <v>45100</v>
      </c>
      <c r="D14" s="48">
        <v>45100</v>
      </c>
      <c r="E14" s="49">
        <f t="shared" si="0"/>
        <v>1</v>
      </c>
      <c r="F14" s="48">
        <v>45100</v>
      </c>
      <c r="G14" s="49">
        <f t="shared" si="1"/>
        <v>1</v>
      </c>
      <c r="H14" s="48">
        <v>45100</v>
      </c>
      <c r="I14" s="49">
        <f t="shared" si="2"/>
        <v>1</v>
      </c>
      <c r="J14" s="51">
        <f t="shared" si="3"/>
        <v>1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2:31" ht="16.5" x14ac:dyDescent="0.3">
      <c r="B15" s="46" t="s">
        <v>15</v>
      </c>
      <c r="C15" s="47">
        <v>311842</v>
      </c>
      <c r="D15" s="48">
        <v>311842</v>
      </c>
      <c r="E15" s="49">
        <f t="shared" si="0"/>
        <v>1</v>
      </c>
      <c r="F15" s="48">
        <v>311842</v>
      </c>
      <c r="G15" s="49">
        <f t="shared" si="1"/>
        <v>1</v>
      </c>
      <c r="H15" s="48">
        <v>311842</v>
      </c>
      <c r="I15" s="49">
        <f t="shared" si="2"/>
        <v>1</v>
      </c>
      <c r="J15" s="50">
        <f t="shared" si="3"/>
        <v>1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2:31" ht="16.5" x14ac:dyDescent="0.3">
      <c r="B16" s="46" t="s">
        <v>16</v>
      </c>
      <c r="C16" s="47">
        <v>67173</v>
      </c>
      <c r="D16" s="48">
        <v>67173</v>
      </c>
      <c r="E16" s="49">
        <f t="shared" si="0"/>
        <v>1</v>
      </c>
      <c r="F16" s="48">
        <v>67173</v>
      </c>
      <c r="G16" s="49">
        <f t="shared" si="1"/>
        <v>1</v>
      </c>
      <c r="H16" s="48">
        <v>67173</v>
      </c>
      <c r="I16" s="49">
        <f t="shared" si="2"/>
        <v>1</v>
      </c>
      <c r="J16" s="50">
        <f t="shared" si="3"/>
        <v>1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31" ht="16.5" hidden="1" x14ac:dyDescent="0.3">
      <c r="B17" s="46" t="s">
        <v>17</v>
      </c>
      <c r="C17" s="47">
        <v>0</v>
      </c>
      <c r="D17" s="48">
        <v>0</v>
      </c>
      <c r="E17" s="49">
        <v>0</v>
      </c>
      <c r="F17" s="48">
        <v>0</v>
      </c>
      <c r="G17" s="49">
        <v>0</v>
      </c>
      <c r="H17" s="48">
        <v>0</v>
      </c>
      <c r="I17" s="49">
        <v>0</v>
      </c>
      <c r="J17" s="50">
        <v>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 s="54" customFormat="1" ht="16.5" hidden="1" x14ac:dyDescent="0.25">
      <c r="B18" s="52" t="s">
        <v>18</v>
      </c>
      <c r="C18" s="47">
        <v>0</v>
      </c>
      <c r="D18" s="48">
        <v>0</v>
      </c>
      <c r="E18" s="49">
        <v>0</v>
      </c>
      <c r="F18" s="48">
        <v>0</v>
      </c>
      <c r="G18" s="49">
        <v>0</v>
      </c>
      <c r="H18" s="48">
        <v>0</v>
      </c>
      <c r="I18" s="49">
        <v>0</v>
      </c>
      <c r="J18" s="50">
        <v>0</v>
      </c>
      <c r="K18" s="53"/>
    </row>
    <row r="19" spans="2:31" ht="16.5" hidden="1" x14ac:dyDescent="0.3">
      <c r="B19" s="46" t="s">
        <v>19</v>
      </c>
      <c r="C19" s="47">
        <v>0</v>
      </c>
      <c r="D19" s="48">
        <v>0</v>
      </c>
      <c r="E19" s="49">
        <v>0</v>
      </c>
      <c r="F19" s="48">
        <v>0</v>
      </c>
      <c r="G19" s="49">
        <v>0</v>
      </c>
      <c r="H19" s="48">
        <v>0</v>
      </c>
      <c r="I19" s="49">
        <v>0</v>
      </c>
      <c r="J19" s="50">
        <v>0</v>
      </c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 ht="16.5" hidden="1" x14ac:dyDescent="0.3">
      <c r="B20" s="46" t="s">
        <v>20</v>
      </c>
      <c r="C20" s="47">
        <v>0</v>
      </c>
      <c r="D20" s="48">
        <v>0</v>
      </c>
      <c r="E20" s="49">
        <v>0</v>
      </c>
      <c r="F20" s="48">
        <v>0</v>
      </c>
      <c r="G20" s="49">
        <v>0</v>
      </c>
      <c r="H20" s="48">
        <v>0</v>
      </c>
      <c r="I20" s="49">
        <v>0</v>
      </c>
      <c r="J20" s="50">
        <v>0</v>
      </c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</row>
    <row r="21" spans="2:31" ht="16.5" hidden="1" x14ac:dyDescent="0.3">
      <c r="B21" s="46" t="s">
        <v>21</v>
      </c>
      <c r="C21" s="47">
        <v>0</v>
      </c>
      <c r="D21" s="48">
        <v>0</v>
      </c>
      <c r="E21" s="49">
        <v>0</v>
      </c>
      <c r="F21" s="48">
        <v>0</v>
      </c>
      <c r="G21" s="49">
        <v>0</v>
      </c>
      <c r="H21" s="48">
        <v>0</v>
      </c>
      <c r="I21" s="49">
        <v>0</v>
      </c>
      <c r="J21" s="50">
        <v>0</v>
      </c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</row>
    <row r="22" spans="2:31" ht="16.5" hidden="1" x14ac:dyDescent="0.3">
      <c r="B22" s="46" t="s">
        <v>22</v>
      </c>
      <c r="C22" s="47">
        <v>0</v>
      </c>
      <c r="D22" s="48">
        <v>0</v>
      </c>
      <c r="E22" s="49">
        <v>0</v>
      </c>
      <c r="F22" s="48">
        <v>0</v>
      </c>
      <c r="G22" s="49">
        <v>0</v>
      </c>
      <c r="H22" s="48">
        <v>0</v>
      </c>
      <c r="I22" s="49">
        <v>0</v>
      </c>
      <c r="J22" s="50">
        <v>0</v>
      </c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</row>
    <row r="23" spans="2:31" ht="16.5" hidden="1" x14ac:dyDescent="0.3">
      <c r="B23" s="46" t="s">
        <v>23</v>
      </c>
      <c r="C23" s="47">
        <v>0</v>
      </c>
      <c r="D23" s="48">
        <v>0</v>
      </c>
      <c r="E23" s="49">
        <v>0</v>
      </c>
      <c r="F23" s="48">
        <v>0</v>
      </c>
      <c r="G23" s="49">
        <v>0</v>
      </c>
      <c r="H23" s="48">
        <v>0</v>
      </c>
      <c r="I23" s="49">
        <v>0</v>
      </c>
      <c r="J23" s="50">
        <v>0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</row>
    <row r="24" spans="2:31" ht="16.5" hidden="1" x14ac:dyDescent="0.3">
      <c r="B24" s="46" t="s">
        <v>24</v>
      </c>
      <c r="C24" s="47">
        <v>0</v>
      </c>
      <c r="D24" s="48">
        <v>0</v>
      </c>
      <c r="E24" s="49">
        <v>0</v>
      </c>
      <c r="F24" s="48">
        <v>0</v>
      </c>
      <c r="G24" s="49">
        <v>0</v>
      </c>
      <c r="H24" s="48">
        <v>0</v>
      </c>
      <c r="I24" s="49">
        <v>0</v>
      </c>
      <c r="J24" s="50">
        <v>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</row>
    <row r="25" spans="2:31" ht="16.5" hidden="1" x14ac:dyDescent="0.3">
      <c r="B25" s="46" t="s">
        <v>25</v>
      </c>
      <c r="C25" s="47">
        <v>0</v>
      </c>
      <c r="D25" s="48">
        <v>0</v>
      </c>
      <c r="E25" s="49">
        <v>0</v>
      </c>
      <c r="F25" s="48">
        <v>0</v>
      </c>
      <c r="G25" s="49">
        <v>0</v>
      </c>
      <c r="H25" s="48">
        <v>0</v>
      </c>
      <c r="I25" s="49">
        <v>0</v>
      </c>
      <c r="J25" s="50">
        <v>0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2:31" ht="16.5" hidden="1" x14ac:dyDescent="0.3">
      <c r="B26" s="46" t="s">
        <v>26</v>
      </c>
      <c r="C26" s="47">
        <v>0</v>
      </c>
      <c r="D26" s="48">
        <v>0</v>
      </c>
      <c r="E26" s="49">
        <v>0</v>
      </c>
      <c r="F26" s="48">
        <v>0</v>
      </c>
      <c r="G26" s="49">
        <v>0</v>
      </c>
      <c r="H26" s="48">
        <v>0</v>
      </c>
      <c r="I26" s="49">
        <v>0</v>
      </c>
      <c r="J26" s="50">
        <v>0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</row>
    <row r="27" spans="2:31" ht="16.5" hidden="1" x14ac:dyDescent="0.3">
      <c r="B27" s="46" t="s">
        <v>27</v>
      </c>
      <c r="C27" s="47">
        <v>0</v>
      </c>
      <c r="D27" s="48">
        <v>0</v>
      </c>
      <c r="E27" s="49">
        <v>0</v>
      </c>
      <c r="F27" s="48">
        <v>0</v>
      </c>
      <c r="G27" s="49">
        <v>0</v>
      </c>
      <c r="H27" s="48">
        <v>0</v>
      </c>
      <c r="I27" s="49">
        <v>0</v>
      </c>
      <c r="J27" s="50">
        <v>0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</row>
    <row r="28" spans="2:31" ht="16.5" hidden="1" x14ac:dyDescent="0.3">
      <c r="B28" s="46" t="s">
        <v>28</v>
      </c>
      <c r="C28" s="47">
        <v>0</v>
      </c>
      <c r="D28" s="48">
        <v>0</v>
      </c>
      <c r="E28" s="49">
        <v>0</v>
      </c>
      <c r="F28" s="48">
        <v>0</v>
      </c>
      <c r="G28" s="49">
        <v>0</v>
      </c>
      <c r="H28" s="48">
        <v>0</v>
      </c>
      <c r="I28" s="49">
        <v>0</v>
      </c>
      <c r="J28" s="50">
        <v>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</row>
    <row r="29" spans="2:31" ht="16.5" hidden="1" x14ac:dyDescent="0.3">
      <c r="B29" s="46" t="s">
        <v>29</v>
      </c>
      <c r="C29" s="47">
        <v>0</v>
      </c>
      <c r="D29" s="48">
        <v>0</v>
      </c>
      <c r="E29" s="49">
        <v>0</v>
      </c>
      <c r="F29" s="48">
        <v>0</v>
      </c>
      <c r="G29" s="49">
        <v>0</v>
      </c>
      <c r="H29" s="48">
        <v>0</v>
      </c>
      <c r="I29" s="49">
        <v>0</v>
      </c>
      <c r="J29" s="50">
        <v>0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spans="2:31" ht="16.5" hidden="1" x14ac:dyDescent="0.3">
      <c r="B30" s="46" t="s">
        <v>30</v>
      </c>
      <c r="C30" s="47">
        <v>0</v>
      </c>
      <c r="D30" s="48">
        <v>0</v>
      </c>
      <c r="E30" s="49">
        <v>0</v>
      </c>
      <c r="F30" s="48">
        <v>0</v>
      </c>
      <c r="G30" s="49">
        <v>0</v>
      </c>
      <c r="H30" s="48">
        <v>0</v>
      </c>
      <c r="I30" s="49">
        <v>0</v>
      </c>
      <c r="J30" s="50">
        <v>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</row>
    <row r="31" spans="2:31" ht="16.5" hidden="1" x14ac:dyDescent="0.3">
      <c r="B31" s="46" t="s">
        <v>31</v>
      </c>
      <c r="C31" s="47">
        <v>0</v>
      </c>
      <c r="D31" s="48">
        <v>0</v>
      </c>
      <c r="E31" s="49">
        <v>0</v>
      </c>
      <c r="F31" s="48">
        <v>0</v>
      </c>
      <c r="G31" s="49">
        <v>0</v>
      </c>
      <c r="H31" s="48">
        <v>0</v>
      </c>
      <c r="I31" s="49">
        <v>0</v>
      </c>
      <c r="J31" s="50">
        <v>0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</row>
    <row r="32" spans="2:31" ht="16.5" hidden="1" x14ac:dyDescent="0.3">
      <c r="B32" s="46" t="s">
        <v>32</v>
      </c>
      <c r="C32" s="47">
        <v>0</v>
      </c>
      <c r="D32" s="48">
        <v>0</v>
      </c>
      <c r="E32" s="49">
        <v>0</v>
      </c>
      <c r="F32" s="48">
        <v>0</v>
      </c>
      <c r="G32" s="49">
        <v>0</v>
      </c>
      <c r="H32" s="48">
        <v>0</v>
      </c>
      <c r="I32" s="49">
        <v>0</v>
      </c>
      <c r="J32" s="50">
        <v>0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ht="16.5" hidden="1" x14ac:dyDescent="0.3">
      <c r="A33" s="11"/>
      <c r="B33" s="46" t="s">
        <v>33</v>
      </c>
      <c r="C33" s="47">
        <v>0</v>
      </c>
      <c r="D33" s="48">
        <v>0</v>
      </c>
      <c r="E33" s="49">
        <v>0</v>
      </c>
      <c r="F33" s="48">
        <v>0</v>
      </c>
      <c r="G33" s="49">
        <v>0</v>
      </c>
      <c r="H33" s="48">
        <v>0</v>
      </c>
      <c r="I33" s="49">
        <v>0</v>
      </c>
      <c r="J33" s="50">
        <v>0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</row>
    <row r="34" spans="1:31" ht="16.5" hidden="1" x14ac:dyDescent="0.3">
      <c r="A34" s="11"/>
      <c r="B34" s="46" t="s">
        <v>34</v>
      </c>
      <c r="C34" s="47">
        <v>0</v>
      </c>
      <c r="D34" s="48">
        <v>0</v>
      </c>
      <c r="E34" s="49">
        <v>0</v>
      </c>
      <c r="F34" s="48">
        <v>0</v>
      </c>
      <c r="G34" s="49">
        <v>0</v>
      </c>
      <c r="H34" s="48">
        <v>0</v>
      </c>
      <c r="I34" s="49">
        <v>0</v>
      </c>
      <c r="J34" s="50">
        <v>0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</row>
    <row r="35" spans="1:31" ht="16.5" hidden="1" x14ac:dyDescent="0.3">
      <c r="A35" s="11"/>
      <c r="B35" s="46" t="s">
        <v>35</v>
      </c>
      <c r="C35" s="47">
        <v>0</v>
      </c>
      <c r="D35" s="48">
        <v>0</v>
      </c>
      <c r="E35" s="49">
        <v>0</v>
      </c>
      <c r="F35" s="48">
        <v>0</v>
      </c>
      <c r="G35" s="49">
        <v>0</v>
      </c>
      <c r="H35" s="48">
        <v>0</v>
      </c>
      <c r="I35" s="49">
        <v>0</v>
      </c>
      <c r="J35" s="50">
        <v>0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ht="16.5" hidden="1" x14ac:dyDescent="0.3">
      <c r="A36" s="11"/>
      <c r="B36" s="46" t="s">
        <v>36</v>
      </c>
      <c r="C36" s="47">
        <v>0</v>
      </c>
      <c r="D36" s="48">
        <v>0</v>
      </c>
      <c r="E36" s="49">
        <v>0</v>
      </c>
      <c r="F36" s="48">
        <v>0</v>
      </c>
      <c r="G36" s="49">
        <v>0</v>
      </c>
      <c r="H36" s="48">
        <v>0</v>
      </c>
      <c r="I36" s="49">
        <v>0</v>
      </c>
      <c r="J36" s="50">
        <v>0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ht="16.5" hidden="1" x14ac:dyDescent="0.3">
      <c r="A37" s="11"/>
      <c r="B37" s="46" t="s">
        <v>37</v>
      </c>
      <c r="C37" s="47">
        <v>0</v>
      </c>
      <c r="D37" s="48">
        <v>0</v>
      </c>
      <c r="E37" s="49">
        <v>0</v>
      </c>
      <c r="F37" s="48">
        <v>0</v>
      </c>
      <c r="G37" s="49">
        <v>0</v>
      </c>
      <c r="H37" s="48">
        <v>0</v>
      </c>
      <c r="I37" s="49">
        <v>0</v>
      </c>
      <c r="J37" s="50">
        <v>0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ht="16.5" hidden="1" x14ac:dyDescent="0.3">
      <c r="A38" s="11"/>
      <c r="B38" s="46" t="s">
        <v>38</v>
      </c>
      <c r="C38" s="47">
        <v>0</v>
      </c>
      <c r="D38" s="48">
        <v>0</v>
      </c>
      <c r="E38" s="49">
        <v>0</v>
      </c>
      <c r="F38" s="48">
        <v>0</v>
      </c>
      <c r="G38" s="49">
        <v>0</v>
      </c>
      <c r="H38" s="48">
        <v>0</v>
      </c>
      <c r="I38" s="49">
        <v>0</v>
      </c>
      <c r="J38" s="50">
        <v>0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s="37" customFormat="1" ht="16.5" hidden="1" x14ac:dyDescent="0.3">
      <c r="B39" s="55" t="s">
        <v>39</v>
      </c>
      <c r="C39" s="47">
        <v>0</v>
      </c>
      <c r="D39" s="48">
        <v>0</v>
      </c>
      <c r="E39" s="49">
        <v>0</v>
      </c>
      <c r="F39" s="48">
        <v>0</v>
      </c>
      <c r="G39" s="49">
        <v>0</v>
      </c>
      <c r="H39" s="48">
        <v>0</v>
      </c>
      <c r="I39" s="49">
        <v>0</v>
      </c>
      <c r="J39" s="50">
        <v>0</v>
      </c>
    </row>
    <row r="40" spans="1:31" s="37" customFormat="1" ht="16.5" hidden="1" x14ac:dyDescent="0.3">
      <c r="B40" s="56" t="s">
        <v>40</v>
      </c>
      <c r="C40" s="57"/>
      <c r="D40" s="57"/>
      <c r="E40" s="58"/>
      <c r="F40" s="57"/>
      <c r="G40" s="58"/>
      <c r="H40" s="57"/>
      <c r="I40" s="58"/>
      <c r="J40" s="59">
        <f>J41</f>
        <v>0</v>
      </c>
    </row>
    <row r="41" spans="1:31" ht="16.5" hidden="1" x14ac:dyDescent="0.3">
      <c r="A41" s="11"/>
      <c r="B41" s="60" t="s">
        <v>40</v>
      </c>
      <c r="C41" s="61">
        <v>0</v>
      </c>
      <c r="D41" s="62">
        <v>0</v>
      </c>
      <c r="E41" s="63">
        <v>0</v>
      </c>
      <c r="F41" s="62">
        <v>0</v>
      </c>
      <c r="G41" s="63">
        <v>0</v>
      </c>
      <c r="H41" s="62">
        <v>0</v>
      </c>
      <c r="I41" s="63">
        <v>0</v>
      </c>
      <c r="J41" s="64">
        <v>0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s="65" customFormat="1" ht="16.5" x14ac:dyDescent="0.3">
      <c r="B42" s="41" t="s">
        <v>41</v>
      </c>
      <c r="C42" s="66">
        <f>SUM(C43:C46)</f>
        <v>84</v>
      </c>
      <c r="D42" s="66">
        <f>SUM(D43:D46)</f>
        <v>84</v>
      </c>
      <c r="E42" s="67">
        <f>IF(D42/C42&gt;100%,100%,D42/C42)</f>
        <v>1</v>
      </c>
      <c r="F42" s="66">
        <f>SUM(F43:F46)</f>
        <v>84</v>
      </c>
      <c r="G42" s="67">
        <f>IF(F42/C42&gt;100%,100%,F42/C42)</f>
        <v>1</v>
      </c>
      <c r="H42" s="66">
        <f>SUM(H43:H46)</f>
        <v>84</v>
      </c>
      <c r="I42" s="67">
        <f>IF(H42/C42&gt;100%,100%,H42/C42)</f>
        <v>1</v>
      </c>
      <c r="J42" s="68">
        <f t="shared" ref="J42:J46" si="4">IF((D42*$E$5+F42*$G$5+H42*$I$5)/C42&gt;100%,100%,(D42*$E$5+F42*$G$5+H42*$I$5)/C42)</f>
        <v>1</v>
      </c>
      <c r="K42" s="69"/>
    </row>
    <row r="43" spans="1:31" ht="16.5" x14ac:dyDescent="0.3">
      <c r="A43" s="70"/>
      <c r="B43" s="46" t="s">
        <v>12</v>
      </c>
      <c r="C43" s="47">
        <v>32</v>
      </c>
      <c r="D43" s="48">
        <v>32</v>
      </c>
      <c r="E43" s="49">
        <f>IF(D43/C43&gt;100%,100%,D43/C43)</f>
        <v>1</v>
      </c>
      <c r="F43" s="48">
        <v>32</v>
      </c>
      <c r="G43" s="49">
        <f>IF(F43/C43&gt;100%,100%,F43/C43)</f>
        <v>1</v>
      </c>
      <c r="H43" s="48">
        <v>32</v>
      </c>
      <c r="I43" s="49">
        <f>IF(H43/C43&gt;100%,100%,H43/C43)</f>
        <v>1</v>
      </c>
      <c r="J43" s="50">
        <f t="shared" si="4"/>
        <v>1</v>
      </c>
      <c r="K43" s="7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ht="16.5" x14ac:dyDescent="0.3">
      <c r="A44" s="11"/>
      <c r="B44" s="46" t="s">
        <v>13</v>
      </c>
      <c r="C44" s="47">
        <v>18</v>
      </c>
      <c r="D44" s="48">
        <v>18</v>
      </c>
      <c r="E44" s="49">
        <f>IF(D44/C44&gt;100%,100%,D44/C44)</f>
        <v>1</v>
      </c>
      <c r="F44" s="48">
        <v>18</v>
      </c>
      <c r="G44" s="49">
        <f>IF(F44/C44&gt;100%,100%,F44/C44)</f>
        <v>1</v>
      </c>
      <c r="H44" s="48">
        <v>18</v>
      </c>
      <c r="I44" s="49">
        <f>IF(H44/C44&gt;100%,100%,H44/C44)</f>
        <v>1</v>
      </c>
      <c r="J44" s="50">
        <f t="shared" si="4"/>
        <v>1</v>
      </c>
      <c r="K44" s="7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ht="16.5" x14ac:dyDescent="0.3">
      <c r="A45" s="11"/>
      <c r="B45" s="46" t="s">
        <v>14</v>
      </c>
      <c r="C45" s="47">
        <v>17</v>
      </c>
      <c r="D45" s="48">
        <v>17</v>
      </c>
      <c r="E45" s="49">
        <f>IF(D45/C45&gt;100%,100%,D45/C45)</f>
        <v>1</v>
      </c>
      <c r="F45" s="48">
        <v>17</v>
      </c>
      <c r="G45" s="49">
        <f>IF(F45/C45&gt;100%,100%,F45/C45)</f>
        <v>1</v>
      </c>
      <c r="H45" s="48">
        <v>17</v>
      </c>
      <c r="I45" s="49">
        <f>IF(H45/C45&gt;100%,100%,H45/C45)</f>
        <v>1</v>
      </c>
      <c r="J45" s="50">
        <f t="shared" si="4"/>
        <v>1</v>
      </c>
      <c r="K45" s="7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ht="16.5" x14ac:dyDescent="0.3">
      <c r="A46" s="11"/>
      <c r="B46" s="46" t="s">
        <v>15</v>
      </c>
      <c r="C46" s="72">
        <v>17</v>
      </c>
      <c r="D46" s="73">
        <v>17</v>
      </c>
      <c r="E46" s="74">
        <f>IF(D46/C46&gt;100%,100%,D46/C46)</f>
        <v>1</v>
      </c>
      <c r="F46" s="73">
        <v>17</v>
      </c>
      <c r="G46" s="74">
        <f>IF(F46/C46&gt;100%,100%,F46/C46)</f>
        <v>1</v>
      </c>
      <c r="H46" s="73">
        <v>17</v>
      </c>
      <c r="I46" s="74">
        <f>IF(H46/C46&gt;100%,100%,H46/C46)</f>
        <v>1</v>
      </c>
      <c r="J46" s="75">
        <f t="shared" si="4"/>
        <v>1</v>
      </c>
      <c r="K46" s="7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ht="16.5" hidden="1" x14ac:dyDescent="0.3">
      <c r="A47" s="11"/>
      <c r="B47" s="77" t="s">
        <v>42</v>
      </c>
      <c r="C47" s="78"/>
      <c r="D47" s="79"/>
      <c r="E47" s="80"/>
      <c r="F47" s="79"/>
      <c r="G47" s="80"/>
      <c r="H47" s="79"/>
      <c r="I47" s="80"/>
      <c r="J47" s="8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 ht="16.5" hidden="1" x14ac:dyDescent="0.3">
      <c r="A48" s="70"/>
      <c r="B48" s="46" t="s">
        <v>43</v>
      </c>
      <c r="C48" s="47">
        <v>0</v>
      </c>
      <c r="D48" s="48">
        <v>0</v>
      </c>
      <c r="E48" s="49">
        <v>0</v>
      </c>
      <c r="F48" s="48">
        <v>0</v>
      </c>
      <c r="G48" s="49">
        <v>0</v>
      </c>
      <c r="H48" s="48">
        <v>0</v>
      </c>
      <c r="I48" s="49">
        <v>0</v>
      </c>
      <c r="J48" s="50">
        <v>0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 ht="16.5" hidden="1" x14ac:dyDescent="0.3">
      <c r="A49" s="11"/>
      <c r="B49" s="46" t="s">
        <v>44</v>
      </c>
      <c r="C49" s="47">
        <v>0</v>
      </c>
      <c r="D49" s="48">
        <v>0</v>
      </c>
      <c r="E49" s="49">
        <v>0</v>
      </c>
      <c r="F49" s="48">
        <v>0</v>
      </c>
      <c r="G49" s="49">
        <v>0</v>
      </c>
      <c r="H49" s="48">
        <v>0</v>
      </c>
      <c r="I49" s="49">
        <v>0</v>
      </c>
      <c r="J49" s="50">
        <v>0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6.5" hidden="1" x14ac:dyDescent="0.3">
      <c r="A50" s="11"/>
      <c r="B50" s="46" t="s">
        <v>45</v>
      </c>
      <c r="C50" s="47">
        <v>0</v>
      </c>
      <c r="D50" s="48">
        <v>0</v>
      </c>
      <c r="E50" s="49">
        <v>0</v>
      </c>
      <c r="F50" s="48">
        <v>0</v>
      </c>
      <c r="G50" s="49">
        <v>0</v>
      </c>
      <c r="H50" s="48">
        <v>0</v>
      </c>
      <c r="I50" s="49">
        <v>0</v>
      </c>
      <c r="J50" s="50">
        <v>0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ht="16.5" hidden="1" x14ac:dyDescent="0.3">
      <c r="A51" s="70"/>
      <c r="B51" s="46" t="s">
        <v>24</v>
      </c>
      <c r="C51" s="47">
        <v>0</v>
      </c>
      <c r="D51" s="48">
        <v>0</v>
      </c>
      <c r="E51" s="49">
        <v>0</v>
      </c>
      <c r="F51" s="48">
        <v>0</v>
      </c>
      <c r="G51" s="49">
        <v>0</v>
      </c>
      <c r="H51" s="48">
        <v>0</v>
      </c>
      <c r="I51" s="49">
        <v>0</v>
      </c>
      <c r="J51" s="50">
        <v>0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ht="16.5" hidden="1" x14ac:dyDescent="0.3">
      <c r="A52" s="11"/>
      <c r="B52" s="46" t="s">
        <v>46</v>
      </c>
      <c r="C52" s="47">
        <v>0</v>
      </c>
      <c r="D52" s="48">
        <v>0</v>
      </c>
      <c r="E52" s="49">
        <v>0</v>
      </c>
      <c r="F52" s="48">
        <v>0</v>
      </c>
      <c r="G52" s="49">
        <v>0</v>
      </c>
      <c r="H52" s="48">
        <v>0</v>
      </c>
      <c r="I52" s="49">
        <v>0</v>
      </c>
      <c r="J52" s="50">
        <v>0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ht="16.5" hidden="1" x14ac:dyDescent="0.3">
      <c r="A53" s="11"/>
      <c r="B53" s="46" t="s">
        <v>43</v>
      </c>
      <c r="C53" s="47">
        <v>0</v>
      </c>
      <c r="D53" s="48">
        <v>0</v>
      </c>
      <c r="E53" s="49">
        <v>0</v>
      </c>
      <c r="F53" s="48">
        <v>0</v>
      </c>
      <c r="G53" s="49">
        <v>0</v>
      </c>
      <c r="H53" s="48">
        <v>0</v>
      </c>
      <c r="I53" s="49">
        <v>0</v>
      </c>
      <c r="J53" s="50">
        <v>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ht="16.5" hidden="1" x14ac:dyDescent="0.3">
      <c r="A54" s="11"/>
      <c r="B54" s="46" t="s">
        <v>47</v>
      </c>
      <c r="C54" s="47">
        <v>0</v>
      </c>
      <c r="D54" s="48">
        <v>0</v>
      </c>
      <c r="E54" s="49">
        <v>0</v>
      </c>
      <c r="F54" s="48">
        <v>0</v>
      </c>
      <c r="G54" s="49">
        <v>0</v>
      </c>
      <c r="H54" s="48">
        <v>0</v>
      </c>
      <c r="I54" s="49">
        <v>0</v>
      </c>
      <c r="J54" s="50">
        <v>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ht="16.5" hidden="1" x14ac:dyDescent="0.3">
      <c r="A55" s="11"/>
      <c r="B55" s="46" t="s">
        <v>17</v>
      </c>
      <c r="C55" s="47">
        <v>0</v>
      </c>
      <c r="D55" s="48">
        <v>0</v>
      </c>
      <c r="E55" s="49">
        <v>0</v>
      </c>
      <c r="F55" s="48">
        <v>0</v>
      </c>
      <c r="G55" s="49">
        <v>0</v>
      </c>
      <c r="H55" s="48">
        <v>0</v>
      </c>
      <c r="I55" s="49">
        <v>0</v>
      </c>
      <c r="J55" s="50">
        <v>0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ht="16.5" hidden="1" x14ac:dyDescent="0.3">
      <c r="A56" s="70"/>
      <c r="B56" s="46" t="s">
        <v>48</v>
      </c>
      <c r="C56" s="47">
        <v>0</v>
      </c>
      <c r="D56" s="48">
        <v>0</v>
      </c>
      <c r="E56" s="49">
        <v>0</v>
      </c>
      <c r="F56" s="48">
        <v>0</v>
      </c>
      <c r="G56" s="49">
        <v>0</v>
      </c>
      <c r="H56" s="48">
        <v>0</v>
      </c>
      <c r="I56" s="49">
        <v>0</v>
      </c>
      <c r="J56" s="50">
        <v>0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ht="16.5" hidden="1" x14ac:dyDescent="0.3">
      <c r="A57" s="70"/>
      <c r="B57" s="46" t="s">
        <v>49</v>
      </c>
      <c r="C57" s="47">
        <v>0</v>
      </c>
      <c r="D57" s="48">
        <v>0</v>
      </c>
      <c r="E57" s="49">
        <v>0</v>
      </c>
      <c r="F57" s="48">
        <v>0</v>
      </c>
      <c r="G57" s="49">
        <v>0</v>
      </c>
      <c r="H57" s="48">
        <v>0</v>
      </c>
      <c r="I57" s="49">
        <v>0</v>
      </c>
      <c r="J57" s="50">
        <v>0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ht="16.5" hidden="1" x14ac:dyDescent="0.3">
      <c r="A58" s="11"/>
      <c r="B58" s="46" t="s">
        <v>32</v>
      </c>
      <c r="C58" s="47">
        <v>0</v>
      </c>
      <c r="D58" s="48">
        <v>0</v>
      </c>
      <c r="E58" s="49">
        <v>0</v>
      </c>
      <c r="F58" s="48">
        <v>0</v>
      </c>
      <c r="G58" s="49">
        <v>0</v>
      </c>
      <c r="H58" s="48">
        <v>0</v>
      </c>
      <c r="I58" s="49">
        <v>0</v>
      </c>
      <c r="J58" s="50">
        <v>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ht="16.5" hidden="1" x14ac:dyDescent="0.3">
      <c r="A59" s="11"/>
      <c r="B59" s="46" t="s">
        <v>33</v>
      </c>
      <c r="C59" s="47">
        <v>0</v>
      </c>
      <c r="D59" s="48">
        <v>0</v>
      </c>
      <c r="E59" s="49">
        <v>0</v>
      </c>
      <c r="F59" s="48">
        <v>0</v>
      </c>
      <c r="G59" s="49">
        <v>0</v>
      </c>
      <c r="H59" s="48">
        <v>0</v>
      </c>
      <c r="I59" s="49">
        <v>0</v>
      </c>
      <c r="J59" s="50">
        <v>0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ht="16.5" hidden="1" x14ac:dyDescent="0.3">
      <c r="A60" s="11"/>
      <c r="B60" s="46" t="s">
        <v>34</v>
      </c>
      <c r="C60" s="47">
        <v>0</v>
      </c>
      <c r="D60" s="48">
        <v>0</v>
      </c>
      <c r="E60" s="49">
        <v>0</v>
      </c>
      <c r="F60" s="48">
        <v>0</v>
      </c>
      <c r="G60" s="49">
        <v>0</v>
      </c>
      <c r="H60" s="48">
        <v>0</v>
      </c>
      <c r="I60" s="49">
        <v>0</v>
      </c>
      <c r="J60" s="50">
        <v>0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ht="16.5" hidden="1" x14ac:dyDescent="0.3">
      <c r="A61" s="11"/>
      <c r="B61" s="46" t="s">
        <v>50</v>
      </c>
      <c r="C61" s="47">
        <v>0</v>
      </c>
      <c r="D61" s="48">
        <v>0</v>
      </c>
      <c r="E61" s="49">
        <v>0</v>
      </c>
      <c r="F61" s="48">
        <v>0</v>
      </c>
      <c r="G61" s="49">
        <v>0</v>
      </c>
      <c r="H61" s="48">
        <v>0</v>
      </c>
      <c r="I61" s="49">
        <v>0</v>
      </c>
      <c r="J61" s="50">
        <v>0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 ht="16.5" hidden="1" x14ac:dyDescent="0.3">
      <c r="A62" s="11"/>
      <c r="B62" s="46" t="s">
        <v>51</v>
      </c>
      <c r="C62" s="47">
        <v>0</v>
      </c>
      <c r="D62" s="48">
        <v>0</v>
      </c>
      <c r="E62" s="49">
        <v>0</v>
      </c>
      <c r="F62" s="48">
        <v>0</v>
      </c>
      <c r="G62" s="49">
        <v>0</v>
      </c>
      <c r="H62" s="48">
        <v>0</v>
      </c>
      <c r="I62" s="49">
        <v>0</v>
      </c>
      <c r="J62" s="50">
        <v>0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 ht="16.5" hidden="1" x14ac:dyDescent="0.3">
      <c r="A63" s="11"/>
      <c r="B63" s="46" t="s">
        <v>23</v>
      </c>
      <c r="C63" s="47">
        <v>0</v>
      </c>
      <c r="D63" s="48">
        <v>0</v>
      </c>
      <c r="E63" s="49">
        <v>0</v>
      </c>
      <c r="F63" s="48">
        <v>0</v>
      </c>
      <c r="G63" s="49">
        <v>0</v>
      </c>
      <c r="H63" s="48">
        <v>0</v>
      </c>
      <c r="I63" s="49">
        <v>0</v>
      </c>
      <c r="J63" s="50">
        <v>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ht="16.5" hidden="1" x14ac:dyDescent="0.3">
      <c r="A64" s="11"/>
      <c r="B64" s="46" t="s">
        <v>52</v>
      </c>
      <c r="C64" s="47">
        <v>0</v>
      </c>
      <c r="D64" s="48">
        <v>0</v>
      </c>
      <c r="E64" s="49">
        <v>0</v>
      </c>
      <c r="F64" s="48">
        <v>0</v>
      </c>
      <c r="G64" s="49">
        <v>0</v>
      </c>
      <c r="H64" s="48">
        <v>0</v>
      </c>
      <c r="I64" s="49">
        <v>0</v>
      </c>
      <c r="J64" s="50">
        <v>0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ht="16.5" hidden="1" x14ac:dyDescent="0.3">
      <c r="A65" s="11"/>
      <c r="B65" s="46" t="s">
        <v>29</v>
      </c>
      <c r="C65" s="47">
        <v>0</v>
      </c>
      <c r="D65" s="48">
        <v>0</v>
      </c>
      <c r="E65" s="49">
        <v>0</v>
      </c>
      <c r="F65" s="48">
        <v>0</v>
      </c>
      <c r="G65" s="49">
        <v>0</v>
      </c>
      <c r="H65" s="48">
        <v>0</v>
      </c>
      <c r="I65" s="49">
        <v>0</v>
      </c>
      <c r="J65" s="50">
        <v>0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ht="16.5" hidden="1" x14ac:dyDescent="0.3">
      <c r="A66" s="11"/>
      <c r="B66" s="46" t="s">
        <v>53</v>
      </c>
      <c r="C66" s="47">
        <v>0</v>
      </c>
      <c r="D66" s="48">
        <v>0</v>
      </c>
      <c r="E66" s="49">
        <v>0</v>
      </c>
      <c r="F66" s="48">
        <v>0</v>
      </c>
      <c r="G66" s="49">
        <v>0</v>
      </c>
      <c r="H66" s="48">
        <v>0</v>
      </c>
      <c r="I66" s="49">
        <v>0</v>
      </c>
      <c r="J66" s="50">
        <v>0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ht="16.5" hidden="1" x14ac:dyDescent="0.3">
      <c r="A67" s="11"/>
      <c r="B67" s="46" t="s">
        <v>44</v>
      </c>
      <c r="C67" s="47">
        <v>0</v>
      </c>
      <c r="D67" s="48">
        <v>0</v>
      </c>
      <c r="E67" s="49">
        <v>0</v>
      </c>
      <c r="F67" s="48">
        <v>0</v>
      </c>
      <c r="G67" s="49">
        <v>0</v>
      </c>
      <c r="H67" s="48">
        <v>0</v>
      </c>
      <c r="I67" s="49">
        <v>0</v>
      </c>
      <c r="J67" s="50">
        <v>0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ht="16.5" hidden="1" x14ac:dyDescent="0.3">
      <c r="A68" s="70"/>
      <c r="B68" s="46" t="s">
        <v>35</v>
      </c>
      <c r="C68" s="47">
        <v>0</v>
      </c>
      <c r="D68" s="48">
        <v>0</v>
      </c>
      <c r="E68" s="49">
        <v>0</v>
      </c>
      <c r="F68" s="48">
        <v>0</v>
      </c>
      <c r="G68" s="49">
        <v>0</v>
      </c>
      <c r="H68" s="48">
        <v>0</v>
      </c>
      <c r="I68" s="49">
        <v>0</v>
      </c>
      <c r="J68" s="50">
        <v>0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ht="16.5" hidden="1" x14ac:dyDescent="0.3">
      <c r="A69" s="70"/>
      <c r="B69" s="46" t="s">
        <v>54</v>
      </c>
      <c r="C69" s="47">
        <v>0</v>
      </c>
      <c r="D69" s="48">
        <v>0</v>
      </c>
      <c r="E69" s="49">
        <v>0</v>
      </c>
      <c r="F69" s="48">
        <v>0</v>
      </c>
      <c r="G69" s="49">
        <v>0</v>
      </c>
      <c r="H69" s="48">
        <v>0</v>
      </c>
      <c r="I69" s="49">
        <v>0</v>
      </c>
      <c r="J69" s="50">
        <v>0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ht="16.5" hidden="1" x14ac:dyDescent="0.3">
      <c r="A70" s="11"/>
      <c r="B70" s="46" t="s">
        <v>55</v>
      </c>
      <c r="C70" s="47">
        <v>0</v>
      </c>
      <c r="D70" s="48">
        <v>0</v>
      </c>
      <c r="E70" s="49">
        <v>0</v>
      </c>
      <c r="F70" s="48">
        <v>0</v>
      </c>
      <c r="G70" s="49">
        <v>0</v>
      </c>
      <c r="H70" s="48">
        <v>0</v>
      </c>
      <c r="I70" s="49">
        <v>0</v>
      </c>
      <c r="J70" s="50">
        <v>0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ht="16.5" hidden="1" x14ac:dyDescent="0.3">
      <c r="A71" s="70"/>
      <c r="B71" s="46" t="s">
        <v>44</v>
      </c>
      <c r="C71" s="47">
        <v>0</v>
      </c>
      <c r="D71" s="48">
        <v>0</v>
      </c>
      <c r="E71" s="49">
        <v>0</v>
      </c>
      <c r="F71" s="48">
        <v>0</v>
      </c>
      <c r="G71" s="49">
        <v>0</v>
      </c>
      <c r="H71" s="48">
        <v>0</v>
      </c>
      <c r="I71" s="49">
        <v>0</v>
      </c>
      <c r="J71" s="50">
        <v>0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ht="16.5" hidden="1" x14ac:dyDescent="0.3">
      <c r="A72" s="70"/>
      <c r="B72" s="46" t="s">
        <v>56</v>
      </c>
      <c r="C72" s="47">
        <v>0</v>
      </c>
      <c r="D72" s="48">
        <v>0</v>
      </c>
      <c r="E72" s="49">
        <v>0</v>
      </c>
      <c r="F72" s="48">
        <v>0</v>
      </c>
      <c r="G72" s="49">
        <v>0</v>
      </c>
      <c r="H72" s="48">
        <v>0</v>
      </c>
      <c r="I72" s="49">
        <v>0</v>
      </c>
      <c r="J72" s="50">
        <v>0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ht="16.5" hidden="1" x14ac:dyDescent="0.3">
      <c r="A73" s="11"/>
      <c r="B73" s="46" t="s">
        <v>57</v>
      </c>
      <c r="C73" s="47">
        <v>0</v>
      </c>
      <c r="D73" s="48">
        <v>0</v>
      </c>
      <c r="E73" s="49">
        <v>0</v>
      </c>
      <c r="F73" s="48">
        <v>0</v>
      </c>
      <c r="G73" s="49">
        <v>0</v>
      </c>
      <c r="H73" s="48">
        <v>0</v>
      </c>
      <c r="I73" s="49">
        <v>0</v>
      </c>
      <c r="J73" s="50">
        <v>0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ht="16.5" hidden="1" x14ac:dyDescent="0.3">
      <c r="A74" s="11"/>
      <c r="B74" s="46" t="s">
        <v>58</v>
      </c>
      <c r="C74" s="47">
        <v>0</v>
      </c>
      <c r="D74" s="48">
        <v>0</v>
      </c>
      <c r="E74" s="49">
        <v>0</v>
      </c>
      <c r="F74" s="48">
        <v>0</v>
      </c>
      <c r="G74" s="49">
        <v>0</v>
      </c>
      <c r="H74" s="48">
        <v>0</v>
      </c>
      <c r="I74" s="49">
        <v>0</v>
      </c>
      <c r="J74" s="50">
        <v>0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s="82" customFormat="1" ht="17.25" hidden="1" thickBot="1" x14ac:dyDescent="0.3">
      <c r="B75" s="83" t="s">
        <v>59</v>
      </c>
      <c r="C75" s="47">
        <v>0</v>
      </c>
      <c r="D75" s="48">
        <v>0</v>
      </c>
      <c r="E75" s="49">
        <v>0</v>
      </c>
      <c r="F75" s="48">
        <v>0</v>
      </c>
      <c r="G75" s="49">
        <v>0</v>
      </c>
      <c r="H75" s="48">
        <v>0</v>
      </c>
      <c r="I75" s="49">
        <v>0</v>
      </c>
      <c r="J75" s="50">
        <v>0</v>
      </c>
    </row>
    <row r="76" spans="1:31" s="84" customFormat="1" ht="16.5" hidden="1" x14ac:dyDescent="0.3">
      <c r="B76" s="85"/>
      <c r="C76" s="86"/>
      <c r="D76" s="86"/>
      <c r="E76" s="87"/>
      <c r="F76" s="86"/>
      <c r="G76" s="87"/>
      <c r="H76" s="86"/>
      <c r="I76" s="87"/>
      <c r="J76" s="88"/>
    </row>
    <row r="77" spans="1:31" s="37" customFormat="1" ht="16.5" hidden="1" x14ac:dyDescent="0.3">
      <c r="B77" s="89" t="s">
        <v>60</v>
      </c>
      <c r="C77" s="90"/>
      <c r="D77" s="90"/>
      <c r="E77" s="91"/>
      <c r="F77" s="90"/>
      <c r="G77" s="91"/>
      <c r="H77" s="90"/>
      <c r="I77" s="91"/>
      <c r="J77" s="92"/>
    </row>
    <row r="78" spans="1:31" ht="16.5" hidden="1" x14ac:dyDescent="0.3">
      <c r="A78" s="11"/>
      <c r="B78" s="93" t="s">
        <v>61</v>
      </c>
      <c r="C78" s="94"/>
      <c r="D78" s="94"/>
      <c r="E78" s="95"/>
      <c r="F78" s="94"/>
      <c r="G78" s="95"/>
      <c r="H78" s="94"/>
      <c r="I78" s="95"/>
      <c r="J78" s="96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s="37" customFormat="1" ht="16.5" x14ac:dyDescent="0.3">
      <c r="B79" s="41" t="s">
        <v>62</v>
      </c>
      <c r="C79" s="42">
        <f>SUM(C80:C109)</f>
        <v>3668.1</v>
      </c>
      <c r="D79" s="42">
        <f>SUM(D80:D109)</f>
        <v>3668.6</v>
      </c>
      <c r="E79" s="43">
        <f>IF(D79/C79&gt;100%,100%,D79/C79)</f>
        <v>1</v>
      </c>
      <c r="F79" s="42">
        <f>SUM(F80:F109)</f>
        <v>3668.6</v>
      </c>
      <c r="G79" s="43">
        <f>IF(F79/C79&gt;100%,100%,F79/C79)</f>
        <v>1</v>
      </c>
      <c r="H79" s="42">
        <f>SUM(H80:H109)</f>
        <v>3669</v>
      </c>
      <c r="I79" s="43">
        <f>IF(H79/C79&gt;100%,100%,H79/C79)</f>
        <v>1</v>
      </c>
      <c r="J79" s="44">
        <f>AVERAGE(J80:J109)</f>
        <v>0.17857142857142858</v>
      </c>
      <c r="K79" s="97"/>
    </row>
    <row r="80" spans="1:31" ht="16.5" x14ac:dyDescent="0.3">
      <c r="A80" s="70"/>
      <c r="B80" s="46" t="s">
        <v>12</v>
      </c>
      <c r="C80" s="47">
        <v>1100</v>
      </c>
      <c r="D80" s="48">
        <f>C80</f>
        <v>1100</v>
      </c>
      <c r="E80" s="49">
        <f t="shared" ref="E80:E84" si="5">IF(D80/C80&gt;100%,100%,D80/C80)</f>
        <v>1</v>
      </c>
      <c r="F80" s="48">
        <v>1100</v>
      </c>
      <c r="G80" s="49">
        <f t="shared" ref="G80:G84" si="6">IF(F80/C80&gt;100%,100%,F80/C80)</f>
        <v>1</v>
      </c>
      <c r="H80" s="48">
        <v>1100</v>
      </c>
      <c r="I80" s="49">
        <f t="shared" ref="I80:I84" si="7">IF(H80/C80&gt;100%,100%,H80/C80)</f>
        <v>1</v>
      </c>
      <c r="J80" s="50">
        <f t="shared" ref="J80:J84" si="8">IF((D80*$E$5+F80*$G$5+H80*$I$5)/C80&gt;100%,100%,(D80*$E$5+F80*$G$5+H80*$I$5)/C80)</f>
        <v>1</v>
      </c>
      <c r="K80" s="7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</row>
    <row r="81" spans="2:31" ht="16.5" x14ac:dyDescent="0.3">
      <c r="B81" s="46" t="s">
        <v>13</v>
      </c>
      <c r="C81" s="47">
        <v>764.5</v>
      </c>
      <c r="D81" s="48">
        <v>765</v>
      </c>
      <c r="E81" s="49">
        <f t="shared" si="5"/>
        <v>1</v>
      </c>
      <c r="F81" s="48">
        <v>765</v>
      </c>
      <c r="G81" s="49">
        <f t="shared" si="6"/>
        <v>1</v>
      </c>
      <c r="H81" s="48">
        <v>765</v>
      </c>
      <c r="I81" s="49">
        <f t="shared" si="7"/>
        <v>1</v>
      </c>
      <c r="J81" s="50">
        <f t="shared" si="8"/>
        <v>1</v>
      </c>
      <c r="K81" s="7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</row>
    <row r="82" spans="2:31" ht="16.5" x14ac:dyDescent="0.3">
      <c r="B82" s="46" t="s">
        <v>14</v>
      </c>
      <c r="C82" s="47">
        <v>741</v>
      </c>
      <c r="D82" s="48">
        <v>741</v>
      </c>
      <c r="E82" s="49">
        <f t="shared" si="5"/>
        <v>1</v>
      </c>
      <c r="F82" s="48">
        <v>741</v>
      </c>
      <c r="G82" s="49">
        <f t="shared" si="6"/>
        <v>1</v>
      </c>
      <c r="H82" s="48">
        <v>741</v>
      </c>
      <c r="I82" s="49">
        <f t="shared" si="7"/>
        <v>1</v>
      </c>
      <c r="J82" s="50">
        <f t="shared" si="8"/>
        <v>1</v>
      </c>
      <c r="K82" s="7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</row>
    <row r="83" spans="2:31" ht="16.5" x14ac:dyDescent="0.3">
      <c r="B83" s="46" t="s">
        <v>15</v>
      </c>
      <c r="C83" s="47">
        <v>1029.5999999999999</v>
      </c>
      <c r="D83" s="48">
        <v>1029.5999999999999</v>
      </c>
      <c r="E83" s="49">
        <f t="shared" si="5"/>
        <v>1</v>
      </c>
      <c r="F83" s="48">
        <v>1029.5999999999999</v>
      </c>
      <c r="G83" s="49">
        <f t="shared" si="6"/>
        <v>1</v>
      </c>
      <c r="H83" s="48">
        <v>1030</v>
      </c>
      <c r="I83" s="49">
        <f t="shared" si="7"/>
        <v>1</v>
      </c>
      <c r="J83" s="50">
        <f t="shared" si="8"/>
        <v>1</v>
      </c>
      <c r="K83" s="7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</row>
    <row r="84" spans="2:31" ht="16.5" x14ac:dyDescent="0.3">
      <c r="B84" s="46" t="s">
        <v>16</v>
      </c>
      <c r="C84" s="72">
        <v>33</v>
      </c>
      <c r="D84" s="73">
        <f>C84</f>
        <v>33</v>
      </c>
      <c r="E84" s="74">
        <f t="shared" si="5"/>
        <v>1</v>
      </c>
      <c r="F84" s="73">
        <v>33</v>
      </c>
      <c r="G84" s="74">
        <f t="shared" si="6"/>
        <v>1</v>
      </c>
      <c r="H84" s="73">
        <v>33</v>
      </c>
      <c r="I84" s="74">
        <f t="shared" si="7"/>
        <v>1</v>
      </c>
      <c r="J84" s="75">
        <f t="shared" si="8"/>
        <v>1</v>
      </c>
      <c r="K84" s="76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2:31" ht="16.5" hidden="1" x14ac:dyDescent="0.3">
      <c r="B85" s="98" t="s">
        <v>28</v>
      </c>
      <c r="C85" s="78">
        <v>0</v>
      </c>
      <c r="D85" s="99">
        <v>0</v>
      </c>
      <c r="E85" s="100">
        <v>0</v>
      </c>
      <c r="F85" s="99">
        <v>0</v>
      </c>
      <c r="G85" s="100">
        <v>0</v>
      </c>
      <c r="H85" s="99">
        <v>0</v>
      </c>
      <c r="I85" s="100">
        <v>0</v>
      </c>
      <c r="J85" s="101">
        <v>0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2:31" ht="16.5" hidden="1" x14ac:dyDescent="0.3">
      <c r="B86" s="102" t="s">
        <v>30</v>
      </c>
      <c r="C86" s="47">
        <v>0</v>
      </c>
      <c r="D86" s="103">
        <v>0</v>
      </c>
      <c r="E86" s="49">
        <v>0</v>
      </c>
      <c r="F86" s="103">
        <v>0</v>
      </c>
      <c r="G86" s="49">
        <v>0</v>
      </c>
      <c r="H86" s="103">
        <v>0</v>
      </c>
      <c r="I86" s="49">
        <v>0</v>
      </c>
      <c r="J86" s="50">
        <v>0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  <row r="87" spans="2:31" ht="16.5" hidden="1" x14ac:dyDescent="0.3">
      <c r="B87" s="102" t="s">
        <v>17</v>
      </c>
      <c r="C87" s="47">
        <v>0</v>
      </c>
      <c r="D87" s="103">
        <v>0</v>
      </c>
      <c r="E87" s="49">
        <v>0</v>
      </c>
      <c r="F87" s="103">
        <v>0</v>
      </c>
      <c r="G87" s="49">
        <v>0</v>
      </c>
      <c r="H87" s="103">
        <v>0</v>
      </c>
      <c r="I87" s="49">
        <v>0</v>
      </c>
      <c r="J87" s="50">
        <v>0</v>
      </c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</row>
    <row r="88" spans="2:31" ht="16.5" hidden="1" x14ac:dyDescent="0.3">
      <c r="B88" s="102" t="s">
        <v>32</v>
      </c>
      <c r="C88" s="47">
        <v>0</v>
      </c>
      <c r="D88" s="103">
        <v>0</v>
      </c>
      <c r="E88" s="49">
        <v>0</v>
      </c>
      <c r="F88" s="103">
        <v>0</v>
      </c>
      <c r="G88" s="49">
        <v>0</v>
      </c>
      <c r="H88" s="103">
        <v>0</v>
      </c>
      <c r="I88" s="49">
        <v>0</v>
      </c>
      <c r="J88" s="50">
        <v>0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</row>
    <row r="89" spans="2:31" ht="16.5" hidden="1" x14ac:dyDescent="0.3">
      <c r="B89" s="102" t="s">
        <v>33</v>
      </c>
      <c r="C89" s="47">
        <v>0</v>
      </c>
      <c r="D89" s="103">
        <v>0</v>
      </c>
      <c r="E89" s="49">
        <v>0</v>
      </c>
      <c r="F89" s="103">
        <v>0</v>
      </c>
      <c r="G89" s="49">
        <v>0</v>
      </c>
      <c r="H89" s="103">
        <v>0</v>
      </c>
      <c r="I89" s="49">
        <v>0</v>
      </c>
      <c r="J89" s="50">
        <v>0</v>
      </c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</row>
    <row r="90" spans="2:31" ht="16.5" hidden="1" x14ac:dyDescent="0.3">
      <c r="B90" s="102" t="s">
        <v>34</v>
      </c>
      <c r="C90" s="47">
        <v>0</v>
      </c>
      <c r="D90" s="103">
        <v>0</v>
      </c>
      <c r="E90" s="49">
        <v>0</v>
      </c>
      <c r="F90" s="103">
        <v>0</v>
      </c>
      <c r="G90" s="49">
        <v>0</v>
      </c>
      <c r="H90" s="103">
        <v>0</v>
      </c>
      <c r="I90" s="49">
        <v>0</v>
      </c>
      <c r="J90" s="50">
        <v>0</v>
      </c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</row>
    <row r="91" spans="2:31" ht="16.5" hidden="1" x14ac:dyDescent="0.3">
      <c r="B91" s="102" t="s">
        <v>63</v>
      </c>
      <c r="C91" s="47">
        <v>0</v>
      </c>
      <c r="D91" s="103">
        <v>0</v>
      </c>
      <c r="E91" s="49">
        <v>0</v>
      </c>
      <c r="F91" s="103">
        <v>0</v>
      </c>
      <c r="G91" s="49">
        <v>0</v>
      </c>
      <c r="H91" s="103">
        <v>0</v>
      </c>
      <c r="I91" s="49">
        <v>0</v>
      </c>
      <c r="J91" s="50">
        <v>0</v>
      </c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spans="2:31" ht="16.5" hidden="1" x14ac:dyDescent="0.3">
      <c r="B92" s="46" t="s">
        <v>64</v>
      </c>
      <c r="C92" s="47"/>
      <c r="D92" s="104"/>
      <c r="E92" s="105"/>
      <c r="F92" s="104"/>
      <c r="G92" s="105"/>
      <c r="H92" s="104"/>
      <c r="I92" s="105"/>
      <c r="J92" s="106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</row>
    <row r="93" spans="2:31" ht="16.5" hidden="1" x14ac:dyDescent="0.3">
      <c r="B93" s="102" t="s">
        <v>65</v>
      </c>
      <c r="C93" s="47">
        <v>0</v>
      </c>
      <c r="D93" s="103">
        <v>0</v>
      </c>
      <c r="E93" s="49">
        <v>0</v>
      </c>
      <c r="F93" s="103">
        <v>0</v>
      </c>
      <c r="G93" s="49">
        <v>0</v>
      </c>
      <c r="H93" s="103">
        <v>0</v>
      </c>
      <c r="I93" s="49">
        <v>0</v>
      </c>
      <c r="J93" s="50">
        <v>0</v>
      </c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</row>
    <row r="94" spans="2:31" ht="16.5" hidden="1" x14ac:dyDescent="0.3">
      <c r="B94" s="102" t="s">
        <v>24</v>
      </c>
      <c r="C94" s="47">
        <v>0</v>
      </c>
      <c r="D94" s="103">
        <v>0</v>
      </c>
      <c r="E94" s="49">
        <v>0</v>
      </c>
      <c r="F94" s="103">
        <v>0</v>
      </c>
      <c r="G94" s="49">
        <v>0</v>
      </c>
      <c r="H94" s="103">
        <v>0</v>
      </c>
      <c r="I94" s="49">
        <v>0</v>
      </c>
      <c r="J94" s="50">
        <v>0</v>
      </c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</row>
    <row r="95" spans="2:31" ht="16.5" hidden="1" x14ac:dyDescent="0.3">
      <c r="B95" s="102" t="s">
        <v>66</v>
      </c>
      <c r="C95" s="47">
        <v>0</v>
      </c>
      <c r="D95" s="103">
        <v>0</v>
      </c>
      <c r="E95" s="49">
        <v>0</v>
      </c>
      <c r="F95" s="103">
        <v>0</v>
      </c>
      <c r="G95" s="49">
        <v>0</v>
      </c>
      <c r="H95" s="103">
        <v>0</v>
      </c>
      <c r="I95" s="49">
        <v>0</v>
      </c>
      <c r="J95" s="50">
        <v>0</v>
      </c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</row>
    <row r="96" spans="2:31" ht="16.5" hidden="1" x14ac:dyDescent="0.3">
      <c r="B96" s="102" t="s">
        <v>43</v>
      </c>
      <c r="C96" s="47">
        <v>0</v>
      </c>
      <c r="D96" s="103">
        <v>0</v>
      </c>
      <c r="E96" s="49">
        <v>0</v>
      </c>
      <c r="F96" s="103">
        <v>0</v>
      </c>
      <c r="G96" s="49">
        <v>0</v>
      </c>
      <c r="H96" s="103">
        <v>0</v>
      </c>
      <c r="I96" s="49">
        <v>0</v>
      </c>
      <c r="J96" s="50">
        <v>0</v>
      </c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ht="16.5" hidden="1" x14ac:dyDescent="0.3">
      <c r="A97" s="11"/>
      <c r="B97" s="102" t="s">
        <v>30</v>
      </c>
      <c r="C97" s="47">
        <v>0</v>
      </c>
      <c r="D97" s="103">
        <v>0</v>
      </c>
      <c r="E97" s="49">
        <v>0</v>
      </c>
      <c r="F97" s="103">
        <v>0</v>
      </c>
      <c r="G97" s="49">
        <v>0</v>
      </c>
      <c r="H97" s="103">
        <v>0</v>
      </c>
      <c r="I97" s="49">
        <v>0</v>
      </c>
      <c r="J97" s="50">
        <v>0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ht="16.5" hidden="1" x14ac:dyDescent="0.3">
      <c r="A98" s="11"/>
      <c r="B98" s="102" t="s">
        <v>17</v>
      </c>
      <c r="C98" s="47">
        <v>0</v>
      </c>
      <c r="D98" s="103">
        <v>0</v>
      </c>
      <c r="E98" s="49">
        <v>0</v>
      </c>
      <c r="F98" s="103">
        <v>0</v>
      </c>
      <c r="G98" s="49">
        <v>0</v>
      </c>
      <c r="H98" s="103">
        <v>0</v>
      </c>
      <c r="I98" s="49">
        <v>0</v>
      </c>
      <c r="J98" s="50">
        <v>0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ht="16.5" hidden="1" x14ac:dyDescent="0.3">
      <c r="A99" s="11"/>
      <c r="B99" s="102" t="s">
        <v>34</v>
      </c>
      <c r="C99" s="47">
        <v>0</v>
      </c>
      <c r="D99" s="103">
        <v>0</v>
      </c>
      <c r="E99" s="49">
        <v>0</v>
      </c>
      <c r="F99" s="103">
        <v>0</v>
      </c>
      <c r="G99" s="49">
        <v>0</v>
      </c>
      <c r="H99" s="103">
        <v>0</v>
      </c>
      <c r="I99" s="49">
        <v>0</v>
      </c>
      <c r="J99" s="50">
        <v>0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ht="16.5" hidden="1" x14ac:dyDescent="0.3">
      <c r="A100" s="11"/>
      <c r="B100" s="102" t="s">
        <v>18</v>
      </c>
      <c r="C100" s="47">
        <v>0</v>
      </c>
      <c r="D100" s="103">
        <v>0</v>
      </c>
      <c r="E100" s="49">
        <v>0</v>
      </c>
      <c r="F100" s="103">
        <v>0</v>
      </c>
      <c r="G100" s="49">
        <v>0</v>
      </c>
      <c r="H100" s="103">
        <v>0</v>
      </c>
      <c r="I100" s="49">
        <v>0</v>
      </c>
      <c r="J100" s="50">
        <v>0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ht="16.5" hidden="1" x14ac:dyDescent="0.3">
      <c r="A101" s="11"/>
      <c r="B101" s="46" t="s">
        <v>67</v>
      </c>
      <c r="C101" s="47"/>
      <c r="D101" s="104"/>
      <c r="E101" s="105"/>
      <c r="F101" s="104"/>
      <c r="G101" s="105"/>
      <c r="H101" s="104"/>
      <c r="I101" s="105"/>
      <c r="J101" s="106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ht="16.5" hidden="1" x14ac:dyDescent="0.3">
      <c r="A102" s="11"/>
      <c r="B102" s="102" t="s">
        <v>68</v>
      </c>
      <c r="C102" s="47">
        <v>0</v>
      </c>
      <c r="D102" s="103">
        <v>0</v>
      </c>
      <c r="E102" s="49">
        <v>0</v>
      </c>
      <c r="F102" s="103">
        <v>0</v>
      </c>
      <c r="G102" s="49">
        <v>0</v>
      </c>
      <c r="H102" s="103">
        <v>0</v>
      </c>
      <c r="I102" s="49">
        <v>0</v>
      </c>
      <c r="J102" s="50">
        <v>0</v>
      </c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ht="16.5" hidden="1" x14ac:dyDescent="0.3">
      <c r="A103" s="11"/>
      <c r="B103" s="102" t="s">
        <v>63</v>
      </c>
      <c r="C103" s="47">
        <v>0</v>
      </c>
      <c r="D103" s="103">
        <v>0</v>
      </c>
      <c r="E103" s="49">
        <v>0</v>
      </c>
      <c r="F103" s="103">
        <v>0</v>
      </c>
      <c r="G103" s="49">
        <v>0</v>
      </c>
      <c r="H103" s="103">
        <v>0</v>
      </c>
      <c r="I103" s="49">
        <v>0</v>
      </c>
      <c r="J103" s="50">
        <v>0</v>
      </c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1:31" ht="16.5" hidden="1" x14ac:dyDescent="0.3">
      <c r="A104" s="11"/>
      <c r="B104" s="102" t="s">
        <v>69</v>
      </c>
      <c r="C104" s="47">
        <v>0</v>
      </c>
      <c r="D104" s="103">
        <v>0</v>
      </c>
      <c r="E104" s="49">
        <v>0</v>
      </c>
      <c r="F104" s="103">
        <v>0</v>
      </c>
      <c r="G104" s="49">
        <v>0</v>
      </c>
      <c r="H104" s="103">
        <v>0</v>
      </c>
      <c r="I104" s="49">
        <v>0</v>
      </c>
      <c r="J104" s="50">
        <v>0</v>
      </c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1:31" ht="16.5" hidden="1" x14ac:dyDescent="0.3">
      <c r="A105" s="11"/>
      <c r="B105" s="46" t="s">
        <v>70</v>
      </c>
      <c r="C105" s="47">
        <v>0</v>
      </c>
      <c r="D105" s="103">
        <v>0</v>
      </c>
      <c r="E105" s="49">
        <v>0</v>
      </c>
      <c r="F105" s="103">
        <v>0</v>
      </c>
      <c r="G105" s="49">
        <v>0</v>
      </c>
      <c r="H105" s="103">
        <v>0</v>
      </c>
      <c r="I105" s="49">
        <v>0</v>
      </c>
      <c r="J105" s="50">
        <v>0</v>
      </c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ht="16.5" hidden="1" x14ac:dyDescent="0.3">
      <c r="A106" s="70"/>
      <c r="B106" s="102" t="s">
        <v>71</v>
      </c>
      <c r="C106" s="47">
        <v>0</v>
      </c>
      <c r="D106" s="103">
        <v>0</v>
      </c>
      <c r="E106" s="49">
        <v>0</v>
      </c>
      <c r="F106" s="103">
        <v>0</v>
      </c>
      <c r="G106" s="49">
        <v>0</v>
      </c>
      <c r="H106" s="103">
        <v>0</v>
      </c>
      <c r="I106" s="49">
        <v>0</v>
      </c>
      <c r="J106" s="50">
        <v>0</v>
      </c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ht="16.5" hidden="1" x14ac:dyDescent="0.3">
      <c r="A107" s="11"/>
      <c r="B107" s="102" t="s">
        <v>72</v>
      </c>
      <c r="C107" s="47">
        <v>0</v>
      </c>
      <c r="D107" s="103">
        <v>0</v>
      </c>
      <c r="E107" s="49">
        <v>0</v>
      </c>
      <c r="F107" s="103">
        <v>0</v>
      </c>
      <c r="G107" s="49">
        <v>0</v>
      </c>
      <c r="H107" s="103">
        <v>0</v>
      </c>
      <c r="I107" s="49">
        <v>0</v>
      </c>
      <c r="J107" s="50">
        <v>0</v>
      </c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ht="16.5" hidden="1" x14ac:dyDescent="0.3">
      <c r="A108" s="11"/>
      <c r="B108" s="102" t="s">
        <v>31</v>
      </c>
      <c r="C108" s="47">
        <v>0</v>
      </c>
      <c r="D108" s="103">
        <v>0</v>
      </c>
      <c r="E108" s="49">
        <v>0</v>
      </c>
      <c r="F108" s="103">
        <v>0</v>
      </c>
      <c r="G108" s="49">
        <v>0</v>
      </c>
      <c r="H108" s="103">
        <v>0</v>
      </c>
      <c r="I108" s="49">
        <v>0</v>
      </c>
      <c r="J108" s="50">
        <v>0</v>
      </c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s="82" customFormat="1" ht="16.5" hidden="1" x14ac:dyDescent="0.25">
      <c r="B109" s="93" t="s">
        <v>62</v>
      </c>
      <c r="C109" s="61">
        <v>0</v>
      </c>
      <c r="D109" s="62">
        <v>0</v>
      </c>
      <c r="E109" s="63">
        <v>0</v>
      </c>
      <c r="F109" s="62">
        <v>0</v>
      </c>
      <c r="G109" s="63">
        <v>0</v>
      </c>
      <c r="H109" s="62">
        <v>0</v>
      </c>
      <c r="I109" s="63">
        <v>0</v>
      </c>
      <c r="J109" s="64">
        <v>0</v>
      </c>
    </row>
    <row r="110" spans="1:31" s="37" customFormat="1" ht="16.5" x14ac:dyDescent="0.3">
      <c r="B110" s="41" t="s">
        <v>73</v>
      </c>
      <c r="C110" s="42"/>
      <c r="D110" s="42"/>
      <c r="E110" s="43"/>
      <c r="F110" s="42"/>
      <c r="G110" s="43"/>
      <c r="H110" s="42"/>
      <c r="I110" s="43"/>
      <c r="J110" s="44">
        <v>0</v>
      </c>
      <c r="K110" s="97"/>
    </row>
    <row r="111" spans="1:31" ht="16.5" x14ac:dyDescent="0.3">
      <c r="A111" s="11"/>
      <c r="B111" s="102" t="s">
        <v>74</v>
      </c>
      <c r="C111" s="107"/>
      <c r="D111" s="108"/>
      <c r="E111" s="109"/>
      <c r="F111" s="108"/>
      <c r="G111" s="109"/>
      <c r="H111" s="108"/>
      <c r="I111" s="109"/>
      <c r="J111" s="110"/>
      <c r="K111" s="7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ht="16.5" x14ac:dyDescent="0.3">
      <c r="A112" s="11"/>
      <c r="B112" s="102" t="s">
        <v>75</v>
      </c>
      <c r="C112" s="107"/>
      <c r="D112" s="108"/>
      <c r="E112" s="109"/>
      <c r="F112" s="108"/>
      <c r="G112" s="109"/>
      <c r="H112" s="108"/>
      <c r="I112" s="109"/>
      <c r="J112" s="110"/>
      <c r="K112" s="7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2:31" ht="16.5" x14ac:dyDescent="0.3">
      <c r="B113" s="102" t="s">
        <v>76</v>
      </c>
      <c r="C113" s="107"/>
      <c r="D113" s="108"/>
      <c r="E113" s="109"/>
      <c r="F113" s="108"/>
      <c r="G113" s="109"/>
      <c r="H113" s="108"/>
      <c r="I113" s="109"/>
      <c r="J113" s="110"/>
      <c r="K113" s="7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2:31" ht="16.5" x14ac:dyDescent="0.3">
      <c r="B114" s="111" t="s">
        <v>77</v>
      </c>
      <c r="C114" s="112"/>
      <c r="D114" s="113"/>
      <c r="E114" s="114"/>
      <c r="F114" s="113"/>
      <c r="G114" s="114"/>
      <c r="H114" s="113"/>
      <c r="I114" s="114"/>
      <c r="J114" s="115"/>
      <c r="K114" s="76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2:31" ht="16.5" hidden="1" x14ac:dyDescent="0.3">
      <c r="B115" s="11"/>
      <c r="C115" s="11"/>
      <c r="D115" s="11"/>
      <c r="E115" s="11"/>
      <c r="F115" s="11"/>
      <c r="G115" s="11"/>
      <c r="H115" s="116"/>
      <c r="I115" s="11"/>
      <c r="J115" s="117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2:31" s="122" customFormat="1" ht="16.5" hidden="1" x14ac:dyDescent="0.25">
      <c r="B116" s="89" t="s">
        <v>78</v>
      </c>
      <c r="C116" s="118">
        <f>AVERAGE(C117,C121)</f>
        <v>0</v>
      </c>
      <c r="D116" s="119">
        <f>AVERAGE(D117,D121)</f>
        <v>0</v>
      </c>
      <c r="E116" s="120"/>
      <c r="F116" s="119">
        <f>AVERAGE(F117,F121)</f>
        <v>0</v>
      </c>
      <c r="G116" s="120"/>
      <c r="H116" s="119">
        <f>AVERAGE(H117,H121)</f>
        <v>0</v>
      </c>
      <c r="I116" s="120"/>
      <c r="J116" s="121">
        <f>AVERAGE(J117,J121)</f>
        <v>0</v>
      </c>
    </row>
    <row r="117" spans="2:31" ht="16.5" hidden="1" x14ac:dyDescent="0.3">
      <c r="B117" s="123" t="s">
        <v>79</v>
      </c>
      <c r="C117" s="124">
        <f>SUM(C118:C120)</f>
        <v>0</v>
      </c>
      <c r="D117" s="125">
        <f>$C$120*D120+$C$119*D119+$C$118*D118</f>
        <v>0</v>
      </c>
      <c r="E117" s="126"/>
      <c r="F117" s="125">
        <f>$C$120*F120+$C$119*F119+$C$118*F118</f>
        <v>0</v>
      </c>
      <c r="G117" s="126"/>
      <c r="H117" s="125">
        <f>$C$120*H120+$C$119*H119+$C$118*H118</f>
        <v>0</v>
      </c>
      <c r="I117" s="126"/>
      <c r="J117" s="127">
        <f t="shared" ref="J117:J136" si="9">AVERAGE(D117:H117)</f>
        <v>0</v>
      </c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2:31" ht="16.5" hidden="1" x14ac:dyDescent="0.3">
      <c r="B118" s="46" t="s">
        <v>80</v>
      </c>
      <c r="C118" s="128">
        <v>0</v>
      </c>
      <c r="D118" s="129">
        <v>0</v>
      </c>
      <c r="E118" s="129"/>
      <c r="F118" s="129">
        <v>0</v>
      </c>
      <c r="G118" s="129"/>
      <c r="H118" s="129">
        <v>0</v>
      </c>
      <c r="I118" s="129"/>
      <c r="J118" s="130">
        <f t="shared" si="9"/>
        <v>0</v>
      </c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2:31" ht="16.5" hidden="1" x14ac:dyDescent="0.3">
      <c r="B119" s="46" t="s">
        <v>81</v>
      </c>
      <c r="C119" s="128">
        <v>0</v>
      </c>
      <c r="D119" s="129">
        <v>0</v>
      </c>
      <c r="E119" s="129"/>
      <c r="F119" s="129">
        <v>0</v>
      </c>
      <c r="G119" s="129"/>
      <c r="H119" s="129">
        <v>0</v>
      </c>
      <c r="I119" s="129"/>
      <c r="J119" s="130">
        <f t="shared" si="9"/>
        <v>0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2:31" ht="16.5" hidden="1" x14ac:dyDescent="0.3">
      <c r="B120" s="131" t="s">
        <v>82</v>
      </c>
      <c r="C120" s="128">
        <v>0</v>
      </c>
      <c r="D120" s="129">
        <v>0</v>
      </c>
      <c r="E120" s="129"/>
      <c r="F120" s="129">
        <v>0</v>
      </c>
      <c r="G120" s="129"/>
      <c r="H120" s="129">
        <v>0</v>
      </c>
      <c r="I120" s="129"/>
      <c r="J120" s="130">
        <f t="shared" si="9"/>
        <v>0</v>
      </c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2:31" ht="16.5" hidden="1" x14ac:dyDescent="0.3">
      <c r="B121" s="132" t="s">
        <v>83</v>
      </c>
      <c r="C121" s="133">
        <f>SUM(C122:C136)</f>
        <v>0</v>
      </c>
      <c r="D121" s="134">
        <f>SUM(D122*$C$122,D123*$C$123,D124*$C$124,D125*$C$125,D126*$C$126,D127*$C$127,D128*$C$128,D129*$C$129,D130*$C$130,D131*$C$131,D132*$C$132,D133*$C$133,D134*$C$134,D135*$C$135,D136*$C$136)</f>
        <v>0</v>
      </c>
      <c r="E121" s="135"/>
      <c r="F121" s="134">
        <f>SUM(F122*$C$122,F123*$C$123,F124*$C$124,F125*$C$125,F126*$C$126,F127*$C$127,F128*$C$128,F129*$C$129,F130*$C$130,F131*$C$131,F132*$C$132,F133*$C$133,F134*$C$134,F135*$C$135,F136*$C$136)</f>
        <v>0</v>
      </c>
      <c r="G121" s="135"/>
      <c r="H121" s="134">
        <f>SUM(H122*$C$122,H123*$C$123,H124*$C$124,H125*$C$125,H126*$C$126,H127*$C$127,H128*$C$128,H129*$C$129,H130*$C$130,H131*$C$131,H132*$C$132,H133*$C$133,H134*$C$134,H135*$C$135,H136*$C$136)</f>
        <v>0</v>
      </c>
      <c r="I121" s="135"/>
      <c r="J121" s="136">
        <f t="shared" si="9"/>
        <v>0</v>
      </c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2:31" ht="16.5" hidden="1" x14ac:dyDescent="0.3">
      <c r="B122" s="46" t="s">
        <v>84</v>
      </c>
      <c r="C122" s="128">
        <v>0</v>
      </c>
      <c r="D122" s="129">
        <v>0</v>
      </c>
      <c r="E122" s="129"/>
      <c r="F122" s="129">
        <v>0</v>
      </c>
      <c r="G122" s="129"/>
      <c r="H122" s="129">
        <v>0</v>
      </c>
      <c r="I122" s="129"/>
      <c r="J122" s="130">
        <f t="shared" si="9"/>
        <v>0</v>
      </c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2:31" ht="16.5" hidden="1" x14ac:dyDescent="0.3">
      <c r="B123" s="46" t="s">
        <v>85</v>
      </c>
      <c r="C123" s="128">
        <v>0</v>
      </c>
      <c r="D123" s="129">
        <v>0</v>
      </c>
      <c r="E123" s="129"/>
      <c r="F123" s="129">
        <v>0</v>
      </c>
      <c r="G123" s="129"/>
      <c r="H123" s="129">
        <v>0</v>
      </c>
      <c r="I123" s="129"/>
      <c r="J123" s="130">
        <f t="shared" si="9"/>
        <v>0</v>
      </c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2:31" ht="16.5" hidden="1" x14ac:dyDescent="0.3">
      <c r="B124" s="46" t="s">
        <v>86</v>
      </c>
      <c r="C124" s="128">
        <v>0</v>
      </c>
      <c r="D124" s="129">
        <v>0</v>
      </c>
      <c r="E124" s="129"/>
      <c r="F124" s="129">
        <v>0</v>
      </c>
      <c r="G124" s="129"/>
      <c r="H124" s="129">
        <v>0</v>
      </c>
      <c r="I124" s="129"/>
      <c r="J124" s="130">
        <f t="shared" si="9"/>
        <v>0</v>
      </c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2:31" ht="16.5" hidden="1" x14ac:dyDescent="0.3">
      <c r="B125" s="46" t="s">
        <v>87</v>
      </c>
      <c r="C125" s="128">
        <v>0</v>
      </c>
      <c r="D125" s="129">
        <v>0</v>
      </c>
      <c r="E125" s="129"/>
      <c r="F125" s="129">
        <v>0</v>
      </c>
      <c r="G125" s="129"/>
      <c r="H125" s="129">
        <v>0</v>
      </c>
      <c r="I125" s="129"/>
      <c r="J125" s="130">
        <f t="shared" si="9"/>
        <v>0</v>
      </c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2:31" ht="16.5" hidden="1" x14ac:dyDescent="0.3">
      <c r="B126" s="46" t="s">
        <v>88</v>
      </c>
      <c r="C126" s="128">
        <v>0</v>
      </c>
      <c r="D126" s="129">
        <v>0</v>
      </c>
      <c r="E126" s="129"/>
      <c r="F126" s="129">
        <v>0</v>
      </c>
      <c r="G126" s="129"/>
      <c r="H126" s="129">
        <v>0</v>
      </c>
      <c r="I126" s="129"/>
      <c r="J126" s="130">
        <f t="shared" si="9"/>
        <v>0</v>
      </c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2:31" ht="16.5" hidden="1" x14ac:dyDescent="0.3">
      <c r="B127" s="46" t="s">
        <v>89</v>
      </c>
      <c r="C127" s="128">
        <v>0</v>
      </c>
      <c r="D127" s="129">
        <v>0</v>
      </c>
      <c r="E127" s="129"/>
      <c r="F127" s="129">
        <v>0</v>
      </c>
      <c r="G127" s="129"/>
      <c r="H127" s="129">
        <v>0</v>
      </c>
      <c r="I127" s="129"/>
      <c r="J127" s="130">
        <f t="shared" si="9"/>
        <v>0</v>
      </c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2:31" ht="16.5" hidden="1" x14ac:dyDescent="0.3">
      <c r="B128" s="46" t="s">
        <v>90</v>
      </c>
      <c r="C128" s="128">
        <v>0</v>
      </c>
      <c r="D128" s="129">
        <v>0</v>
      </c>
      <c r="E128" s="129"/>
      <c r="F128" s="129">
        <v>0</v>
      </c>
      <c r="G128" s="129"/>
      <c r="H128" s="129">
        <v>0</v>
      </c>
      <c r="I128" s="129"/>
      <c r="J128" s="130">
        <f t="shared" si="9"/>
        <v>0</v>
      </c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31" ht="16.5" hidden="1" x14ac:dyDescent="0.3">
      <c r="A129" s="11"/>
      <c r="B129" s="46" t="s">
        <v>91</v>
      </c>
      <c r="C129" s="128">
        <v>0</v>
      </c>
      <c r="D129" s="129">
        <v>0</v>
      </c>
      <c r="E129" s="129"/>
      <c r="F129" s="129">
        <v>0</v>
      </c>
      <c r="G129" s="129"/>
      <c r="H129" s="129">
        <v>0</v>
      </c>
      <c r="I129" s="129"/>
      <c r="J129" s="130">
        <f t="shared" si="9"/>
        <v>0</v>
      </c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31" ht="16.5" hidden="1" x14ac:dyDescent="0.3">
      <c r="A130" s="11"/>
      <c r="B130" s="46" t="s">
        <v>92</v>
      </c>
      <c r="C130" s="128">
        <v>0</v>
      </c>
      <c r="D130" s="129">
        <v>0</v>
      </c>
      <c r="E130" s="129"/>
      <c r="F130" s="129">
        <v>0</v>
      </c>
      <c r="G130" s="129"/>
      <c r="H130" s="129">
        <v>0</v>
      </c>
      <c r="I130" s="129"/>
      <c r="J130" s="130">
        <f t="shared" si="9"/>
        <v>0</v>
      </c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31" ht="16.5" hidden="1" x14ac:dyDescent="0.3">
      <c r="A131" s="11"/>
      <c r="B131" s="46" t="s">
        <v>93</v>
      </c>
      <c r="C131" s="128">
        <v>0</v>
      </c>
      <c r="D131" s="129">
        <v>0</v>
      </c>
      <c r="E131" s="129"/>
      <c r="F131" s="129">
        <v>0</v>
      </c>
      <c r="G131" s="129"/>
      <c r="H131" s="129">
        <v>0</v>
      </c>
      <c r="I131" s="129"/>
      <c r="J131" s="130">
        <f t="shared" si="9"/>
        <v>0</v>
      </c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31" ht="16.5" hidden="1" x14ac:dyDescent="0.3">
      <c r="A132" s="11"/>
      <c r="B132" s="46" t="s">
        <v>94</v>
      </c>
      <c r="C132" s="128">
        <v>0</v>
      </c>
      <c r="D132" s="129">
        <v>0</v>
      </c>
      <c r="E132" s="129"/>
      <c r="F132" s="129">
        <v>0</v>
      </c>
      <c r="G132" s="129"/>
      <c r="H132" s="129">
        <v>0</v>
      </c>
      <c r="I132" s="129"/>
      <c r="J132" s="130">
        <f t="shared" si="9"/>
        <v>0</v>
      </c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31" ht="16.5" hidden="1" x14ac:dyDescent="0.3">
      <c r="A133" s="11"/>
      <c r="B133" s="46" t="s">
        <v>95</v>
      </c>
      <c r="C133" s="128">
        <v>0</v>
      </c>
      <c r="D133" s="129">
        <v>0</v>
      </c>
      <c r="E133" s="129"/>
      <c r="F133" s="129">
        <v>0</v>
      </c>
      <c r="G133" s="129"/>
      <c r="H133" s="129">
        <v>0</v>
      </c>
      <c r="I133" s="129"/>
      <c r="J133" s="130">
        <f t="shared" si="9"/>
        <v>0</v>
      </c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31" ht="16.5" hidden="1" x14ac:dyDescent="0.3">
      <c r="A134" s="11"/>
      <c r="B134" s="46" t="s">
        <v>96</v>
      </c>
      <c r="C134" s="128">
        <v>0</v>
      </c>
      <c r="D134" s="129">
        <v>0</v>
      </c>
      <c r="E134" s="129"/>
      <c r="F134" s="129">
        <v>0</v>
      </c>
      <c r="G134" s="129"/>
      <c r="H134" s="129">
        <v>0</v>
      </c>
      <c r="I134" s="129"/>
      <c r="J134" s="130">
        <f t="shared" si="9"/>
        <v>0</v>
      </c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31" ht="16.5" hidden="1" x14ac:dyDescent="0.3">
      <c r="A135" s="11"/>
      <c r="B135" s="46" t="s">
        <v>97</v>
      </c>
      <c r="C135" s="128">
        <v>0</v>
      </c>
      <c r="D135" s="129">
        <v>0</v>
      </c>
      <c r="E135" s="129"/>
      <c r="F135" s="129">
        <v>0</v>
      </c>
      <c r="G135" s="129"/>
      <c r="H135" s="129">
        <v>0</v>
      </c>
      <c r="I135" s="129"/>
      <c r="J135" s="130">
        <f t="shared" si="9"/>
        <v>0</v>
      </c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31" ht="16.5" hidden="1" x14ac:dyDescent="0.3">
      <c r="A136" s="11"/>
      <c r="B136" s="60" t="s">
        <v>98</v>
      </c>
      <c r="C136" s="128">
        <v>0</v>
      </c>
      <c r="D136" s="129">
        <v>0</v>
      </c>
      <c r="E136" s="129"/>
      <c r="F136" s="129">
        <v>0</v>
      </c>
      <c r="G136" s="129"/>
      <c r="H136" s="129">
        <v>0</v>
      </c>
      <c r="I136" s="129"/>
      <c r="J136" s="130">
        <f t="shared" si="9"/>
        <v>0</v>
      </c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 ht="17.25" hidden="1" thickBot="1" x14ac:dyDescent="0.35">
      <c r="A137" s="137"/>
      <c r="B137" s="137"/>
      <c r="C137" s="137"/>
      <c r="D137" s="137"/>
      <c r="E137" s="137"/>
      <c r="F137" s="137"/>
      <c r="G137" s="137"/>
      <c r="H137" s="137"/>
      <c r="I137" s="137"/>
      <c r="J137" s="138"/>
      <c r="K137" s="137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1:31" ht="16.5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7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</row>
  </sheetData>
  <mergeCells count="69">
    <mergeCell ref="D136:E136"/>
    <mergeCell ref="F136:G136"/>
    <mergeCell ref="H136:I136"/>
    <mergeCell ref="D134:E134"/>
    <mergeCell ref="F134:G134"/>
    <mergeCell ref="H134:I134"/>
    <mergeCell ref="D135:E135"/>
    <mergeCell ref="F135:G135"/>
    <mergeCell ref="H135:I135"/>
    <mergeCell ref="D132:E132"/>
    <mergeCell ref="F132:G132"/>
    <mergeCell ref="H132:I132"/>
    <mergeCell ref="D133:E133"/>
    <mergeCell ref="F133:G133"/>
    <mergeCell ref="H133:I133"/>
    <mergeCell ref="D130:E130"/>
    <mergeCell ref="F130:G130"/>
    <mergeCell ref="H130:I130"/>
    <mergeCell ref="D131:E131"/>
    <mergeCell ref="F131:G131"/>
    <mergeCell ref="H131:I131"/>
    <mergeCell ref="D128:E128"/>
    <mergeCell ref="F128:G128"/>
    <mergeCell ref="H128:I128"/>
    <mergeCell ref="D129:E129"/>
    <mergeCell ref="F129:G129"/>
    <mergeCell ref="H129:I129"/>
    <mergeCell ref="D126:E126"/>
    <mergeCell ref="F126:G126"/>
    <mergeCell ref="H126:I126"/>
    <mergeCell ref="D127:E127"/>
    <mergeCell ref="F127:G127"/>
    <mergeCell ref="H127:I127"/>
    <mergeCell ref="D124:E124"/>
    <mergeCell ref="F124:G124"/>
    <mergeCell ref="H124:I124"/>
    <mergeCell ref="D125:E125"/>
    <mergeCell ref="F125:G125"/>
    <mergeCell ref="H125:I125"/>
    <mergeCell ref="D122:E122"/>
    <mergeCell ref="F122:G122"/>
    <mergeCell ref="H122:I122"/>
    <mergeCell ref="D123:E123"/>
    <mergeCell ref="F123:G123"/>
    <mergeCell ref="H123:I123"/>
    <mergeCell ref="D120:E120"/>
    <mergeCell ref="F120:G120"/>
    <mergeCell ref="H120:I120"/>
    <mergeCell ref="D121:E121"/>
    <mergeCell ref="F121:G121"/>
    <mergeCell ref="H121:I121"/>
    <mergeCell ref="D118:E118"/>
    <mergeCell ref="F118:G118"/>
    <mergeCell ref="H118:I118"/>
    <mergeCell ref="D119:E119"/>
    <mergeCell ref="F119:G119"/>
    <mergeCell ref="H119:I119"/>
    <mergeCell ref="D116:E116"/>
    <mergeCell ref="F116:G116"/>
    <mergeCell ref="H116:I116"/>
    <mergeCell ref="D117:E117"/>
    <mergeCell ref="F117:G117"/>
    <mergeCell ref="H117:I117"/>
    <mergeCell ref="B4:C4"/>
    <mergeCell ref="D4:J4"/>
    <mergeCell ref="J5:J6"/>
    <mergeCell ref="B7:B8"/>
    <mergeCell ref="C7:C8"/>
    <mergeCell ref="J7:J8"/>
  </mergeCells>
  <pageMargins left="0.7" right="0.7" top="0.75" bottom="0.75" header="0.3" footer="0.3"/>
  <pageSetup scale="55" orientation="portrait" r:id="rId1"/>
  <headerFooter>
    <oddHeader xml:space="preserve">&amp;LCompany Name
Project Name
Project Number&amp;C&amp;F&amp;RIssue Date: Jan-2019
Revision :01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2022-02-22T11:43:05Z</dcterms:created>
  <dcterms:modified xsi:type="dcterms:W3CDTF">2022-02-22T11:43:13Z</dcterms:modified>
</cp:coreProperties>
</file>